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6185" windowHeight="6495" activeTab="0"/>
  </bookViews>
  <sheets>
    <sheet name="2010" sheetId="1" r:id="rId1"/>
    <sheet name="Taul1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<sst xmlns="http://schemas.openxmlformats.org/spreadsheetml/2006/main" count="109" uniqueCount="87">
  <si>
    <t>Karjalohja</t>
  </si>
  <si>
    <t>Karkkila</t>
  </si>
  <si>
    <t>Lohja</t>
  </si>
  <si>
    <t>Nummi-Pusula</t>
  </si>
  <si>
    <t>Vihti</t>
  </si>
  <si>
    <t>Koko maa</t>
  </si>
  <si>
    <t>Koko asukasluku</t>
  </si>
  <si>
    <t>Lasten määrä (0-17 v.)</t>
  </si>
  <si>
    <t>Aikuisten määrä</t>
  </si>
  <si>
    <t>Lukki</t>
  </si>
  <si>
    <t>Kokonaislainaus</t>
  </si>
  <si>
    <t>Kokoelmat: Lasten kirjat</t>
  </si>
  <si>
    <t>Kokoelmat: Kaunokirjat, lapset</t>
  </si>
  <si>
    <t>Kokoelmat: Tietokirjat, lapset</t>
  </si>
  <si>
    <t>Kokoelmat: Aikuisten kirjat</t>
  </si>
  <si>
    <t>Hankinnat: Lasten kirjat</t>
  </si>
  <si>
    <t>Hankinnat: Kaunokirjat, lapset</t>
  </si>
  <si>
    <t>Hankinnat: Tietokirjat, lapset</t>
  </si>
  <si>
    <t>Lainaus: Lasten kirjat</t>
  </si>
  <si>
    <t>Lainaus: Kaunokirjat, lapset</t>
  </si>
  <si>
    <t>Lainaus: Tietokirjat, lapset</t>
  </si>
  <si>
    <t>Lainaus / Kokoelmat</t>
  </si>
  <si>
    <t xml:space="preserve">Lastenkirjojen lainauskierto = </t>
  </si>
  <si>
    <t xml:space="preserve">kirjalainaus / kirjakokoelmat </t>
  </si>
  <si>
    <t xml:space="preserve">Kokonaislainauskierto = </t>
  </si>
  <si>
    <t>Lainaus: Aikuisten kirjat</t>
  </si>
  <si>
    <t xml:space="preserve">Aikuistenkirjojen lainauskierto = </t>
  </si>
  <si>
    <t>Kokoelmat: Kirja-aineistot</t>
  </si>
  <si>
    <t>Kokoelmat: Muut kuin kirja-aineistot</t>
  </si>
  <si>
    <t>Kokoelmat: Musiikkiäänitteet</t>
  </si>
  <si>
    <t>Kokoelmat: DVD ja Blu-ray -levyt</t>
  </si>
  <si>
    <t>Kokoelmat: CD-ROM -levyt</t>
  </si>
  <si>
    <t>Hankinnat: Muut kuin kirjat-aineistot</t>
  </si>
  <si>
    <t>Hankinnat: Musiikkiäänitteet</t>
  </si>
  <si>
    <t>Hankinnat: CD-ROM -levyt</t>
  </si>
  <si>
    <t>Hankinnat: DVD ja Blu-ray -levyt</t>
  </si>
  <si>
    <t>Kokoelmat: Muut äänitteet</t>
  </si>
  <si>
    <t>Kokoelmat: Muut aineistot</t>
  </si>
  <si>
    <t>Hankinnat: Muut äänitteet</t>
  </si>
  <si>
    <t>Hankinnat: Muut aineistot</t>
  </si>
  <si>
    <t>Lainaus: Kirja-aineistot</t>
  </si>
  <si>
    <t>Lainaus: Muut kuin kirja-aineistot</t>
  </si>
  <si>
    <t>Lainaus: Musiikkiäänitteet</t>
  </si>
  <si>
    <t>Lainaus: Muut äänitteet</t>
  </si>
  <si>
    <t>Lainaus: CD-ROM -levyt</t>
  </si>
  <si>
    <t>Lainaus: Muut aineistot</t>
  </si>
  <si>
    <t>Lainaus: DVD ja Blu-ray -levyt</t>
  </si>
  <si>
    <t>Hankinnat: Aikuisten kirjat</t>
  </si>
  <si>
    <t>Kokonaislainaus, lapset</t>
  </si>
  <si>
    <t>Lainaus: Kirjat / aikuinen</t>
  </si>
  <si>
    <t xml:space="preserve">Lainaus: Aikuisten kirjat </t>
  </si>
  <si>
    <t>Kokoelmat</t>
  </si>
  <si>
    <t>Kokonaislainaus / asukas</t>
  </si>
  <si>
    <t>Uusimaa</t>
  </si>
  <si>
    <r>
      <t>Hankinnat</t>
    </r>
    <r>
      <rPr>
        <sz val="10"/>
        <color indexed="8"/>
        <rFont val="Arial"/>
        <family val="2"/>
      </rPr>
      <t>: Kirja-aineistot</t>
    </r>
  </si>
  <si>
    <t>Lasten kokonaislainojen osuus</t>
  </si>
  <si>
    <t>Hankinnat: Kirja/ lapsi</t>
  </si>
  <si>
    <t>Hankinnat: Kirja/ lapsi (OKM)</t>
  </si>
  <si>
    <t>Lasten osuus väestöstä (0-17 v) (%)</t>
  </si>
  <si>
    <t>LUKKI-KIRJASTOJEN LASTEN- JA NUORTEN OSASTOJEN TILASTOJA V. 2011</t>
  </si>
  <si>
    <t xml:space="preserve">Laatija: Ulla Rastas    </t>
  </si>
  <si>
    <t>1492</t>
  </si>
  <si>
    <t>9190</t>
  </si>
  <si>
    <t>75492</t>
  </si>
  <si>
    <t>7258</t>
  </si>
  <si>
    <t>Lainausoikeutta käyttäneitä lastenosastolla</t>
  </si>
  <si>
    <t>% lapsista</t>
  </si>
  <si>
    <t>Lainaajia / asukasluku</t>
  </si>
  <si>
    <t>30298</t>
  </si>
  <si>
    <t>12550</t>
  </si>
  <si>
    <t>25,53 %</t>
  </si>
  <si>
    <t>3,76 %</t>
  </si>
  <si>
    <t>Stat.fi:n mukaan</t>
  </si>
  <si>
    <t xml:space="preserve">Asukasluvut luvut </t>
  </si>
  <si>
    <t>ei tiedossa</t>
  </si>
  <si>
    <t>Hankinnat</t>
  </si>
  <si>
    <t>Kokonaishankinnat (kpl) / asukas</t>
  </si>
  <si>
    <t>739</t>
  </si>
  <si>
    <t>4185</t>
  </si>
  <si>
    <t>24237619</t>
  </si>
  <si>
    <t>3832664</t>
  </si>
  <si>
    <t>1767918</t>
  </si>
  <si>
    <t xml:space="preserve">Lasten määrä (0-14 v.OKM) </t>
  </si>
  <si>
    <t>Kokonaislainaus / lapsi (0-17 v.)</t>
  </si>
  <si>
    <t>Kokonaislainaus / lapsi (0-14v.)</t>
  </si>
  <si>
    <t>Lainaus: Kirjat / lapsi (0-14 v)</t>
  </si>
  <si>
    <t>Lainaus: Kirjat / lapsi (0-17 v)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</si>
</sst>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0.000000"/>
    <numFmt numFmtId="172" formatCode="0;[Red]0"/>
    <numFmt numFmtId="173" formatCode="0.0000000"/>
    <numFmt numFmtId="174" formatCode="0.0;[Red]0.0"/>
    <numFmt numFmtId="175" formatCode="0.0\ %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0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49" fontId="2" fillId="2" borderId="1" xfId="0" applyNumberFormat="1" applyFont="1" applyFill="1" applyBorder="1" applyAlignment="1">
      <alignment horizontal="right"/>
    </xf>
    <xf numFmtId="10" fontId="0" fillId="2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0" fontId="2" fillId="3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4" borderId="0" xfId="0" applyNumberFormat="1" applyFont="1" applyFill="1" applyAlignment="1">
      <alignment horizontal="right" vertical="top"/>
    </xf>
    <xf numFmtId="0" fontId="2" fillId="4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10" fontId="2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0" fontId="0" fillId="4" borderId="1" xfId="0" applyFill="1" applyBorder="1" applyAlignment="1">
      <alignment horizontal="right"/>
    </xf>
    <xf numFmtId="174" fontId="3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10" fontId="2" fillId="2" borderId="0" xfId="0" applyNumberFormat="1" applyFont="1" applyFill="1" applyAlignment="1">
      <alignment/>
    </xf>
    <xf numFmtId="166" fontId="2" fillId="0" borderId="1" xfId="0" applyNumberFormat="1" applyFont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0" fontId="2" fillId="0" borderId="2" xfId="0" applyNumberFormat="1" applyFont="1" applyBorder="1" applyAlignment="1">
      <alignment/>
    </xf>
    <xf numFmtId="10" fontId="2" fillId="2" borderId="2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6" fontId="2" fillId="4" borderId="1" xfId="0" applyNumberFormat="1" applyFont="1" applyFill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0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10" fontId="2" fillId="3" borderId="0" xfId="0" applyNumberFormat="1" applyFont="1" applyFill="1" applyAlignment="1">
      <alignment/>
    </xf>
    <xf numFmtId="0" fontId="0" fillId="4" borderId="1" xfId="0" applyFont="1" applyFill="1" applyBorder="1" applyAlignment="1">
      <alignment/>
    </xf>
    <xf numFmtId="166" fontId="0" fillId="0" borderId="2" xfId="0" applyNumberFormat="1" applyBorder="1" applyAlignment="1">
      <alignment horizontal="right"/>
    </xf>
    <xf numFmtId="14" fontId="0" fillId="0" borderId="0" xfId="0" applyNumberFormat="1" applyAlignment="1">
      <alignment/>
    </xf>
    <xf numFmtId="2" fontId="2" fillId="5" borderId="1" xfId="0" applyNumberFormat="1" applyFont="1" applyFill="1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right"/>
    </xf>
    <xf numFmtId="174" fontId="3" fillId="4" borderId="1" xfId="0" applyNumberFormat="1" applyFont="1" applyFill="1" applyBorder="1" applyAlignment="1">
      <alignment horizontal="right"/>
    </xf>
    <xf numFmtId="10" fontId="0" fillId="4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2" fontId="0" fillId="3" borderId="2" xfId="0" applyNumberFormat="1" applyFill="1" applyBorder="1" applyAlignment="1">
      <alignment/>
    </xf>
    <xf numFmtId="1" fontId="0" fillId="0" borderId="2" xfId="0" applyNumberForma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66" fontId="2" fillId="3" borderId="2" xfId="0" applyNumberFormat="1" applyFont="1" applyFill="1" applyBorder="1" applyAlignment="1">
      <alignment horizontal="right"/>
    </xf>
    <xf numFmtId="2" fontId="2" fillId="5" borderId="2" xfId="0" applyNumberFormat="1" applyFont="1" applyFill="1" applyBorder="1" applyAlignment="1">
      <alignment horizontal="right"/>
    </xf>
    <xf numFmtId="174" fontId="3" fillId="0" borderId="2" xfId="0" applyNumberFormat="1" applyFont="1" applyBorder="1" applyAlignment="1">
      <alignment horizontal="right"/>
    </xf>
    <xf numFmtId="0" fontId="0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0" fillId="2" borderId="2" xfId="0" applyNumberForma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workbookViewId="0" topLeftCell="A1">
      <pane ySplit="4" topLeftCell="BM5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1" width="30.28125" style="0" customWidth="1"/>
    <col min="2" max="2" width="14.7109375" style="0" customWidth="1"/>
    <col min="3" max="3" width="9.7109375" style="0" customWidth="1"/>
    <col min="4" max="4" width="8.7109375" style="0" customWidth="1"/>
    <col min="5" max="5" width="11.57421875" style="0" customWidth="1"/>
    <col min="7" max="7" width="9.28125" style="0" customWidth="1"/>
    <col min="8" max="8" width="10.28125" style="0" customWidth="1"/>
    <col min="9" max="9" width="9.7109375" style="0" customWidth="1"/>
    <col min="10" max="10" width="14.140625" style="0" customWidth="1"/>
    <col min="11" max="11" width="10.7109375" style="0" customWidth="1"/>
    <col min="12" max="12" width="9.421875" style="0" customWidth="1"/>
  </cols>
  <sheetData>
    <row r="1" spans="1:9" ht="12.75">
      <c r="A1" s="4" t="s">
        <v>59</v>
      </c>
      <c r="B1" s="4"/>
      <c r="C1" s="4"/>
      <c r="D1" s="4"/>
      <c r="E1" s="4"/>
      <c r="G1" t="s">
        <v>60</v>
      </c>
      <c r="I1" s="83">
        <v>41037</v>
      </c>
    </row>
    <row r="3" spans="2:14" ht="12.75">
      <c r="B3" s="10"/>
      <c r="C3" s="10"/>
      <c r="D3" s="10"/>
      <c r="E3" s="10"/>
      <c r="F3" s="10"/>
      <c r="G3" s="10"/>
      <c r="N3" s="4"/>
    </row>
    <row r="4" spans="1:14" ht="12.75">
      <c r="A4" s="11"/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9</v>
      </c>
      <c r="H4" s="12" t="s">
        <v>53</v>
      </c>
      <c r="I4" s="89" t="s">
        <v>5</v>
      </c>
      <c r="J4" s="55" t="s">
        <v>73</v>
      </c>
      <c r="K4" s="11"/>
      <c r="L4" s="11"/>
      <c r="M4" s="11"/>
      <c r="N4" s="4"/>
    </row>
    <row r="5" spans="1:13" ht="12.75">
      <c r="A5" s="12" t="s">
        <v>6</v>
      </c>
      <c r="B5" s="13" t="s">
        <v>61</v>
      </c>
      <c r="C5" s="13" t="s">
        <v>62</v>
      </c>
      <c r="D5" s="11">
        <v>39726</v>
      </c>
      <c r="E5" s="11">
        <v>6156</v>
      </c>
      <c r="F5" s="11">
        <v>28581</v>
      </c>
      <c r="G5" s="11">
        <v>85145</v>
      </c>
      <c r="H5" s="11">
        <v>1549058</v>
      </c>
      <c r="I5" s="90">
        <v>5401267</v>
      </c>
      <c r="J5" s="56" t="s">
        <v>72</v>
      </c>
      <c r="K5" s="11"/>
      <c r="L5" s="11"/>
      <c r="M5" s="11"/>
    </row>
    <row r="6" spans="1:17" ht="12.75">
      <c r="A6" s="11" t="s">
        <v>8</v>
      </c>
      <c r="B6" s="14">
        <f>B5-B7</f>
        <v>1197</v>
      </c>
      <c r="C6" s="14">
        <f aca="true" t="shared" si="0" ref="C6:H6">C5-C7</f>
        <v>7316</v>
      </c>
      <c r="D6" s="14">
        <f t="shared" si="0"/>
        <v>30823</v>
      </c>
      <c r="E6" s="14">
        <f t="shared" si="0"/>
        <v>4824</v>
      </c>
      <c r="F6" s="14">
        <f t="shared" si="0"/>
        <v>21452</v>
      </c>
      <c r="G6" s="14">
        <f t="shared" si="0"/>
        <v>65612</v>
      </c>
      <c r="H6" s="14">
        <f t="shared" si="0"/>
        <v>1232780</v>
      </c>
      <c r="I6" s="90">
        <f>I5-I7</f>
        <v>4319501</v>
      </c>
      <c r="J6" s="11"/>
      <c r="K6" s="11"/>
      <c r="L6" s="11"/>
      <c r="M6" s="11"/>
      <c r="P6" s="52"/>
      <c r="Q6" s="52"/>
    </row>
    <row r="7" spans="1:17" ht="12.75">
      <c r="A7" s="11" t="s">
        <v>7</v>
      </c>
      <c r="B7" s="14">
        <v>295</v>
      </c>
      <c r="C7" s="14">
        <v>1874</v>
      </c>
      <c r="D7" s="15">
        <v>8903</v>
      </c>
      <c r="E7" s="15">
        <v>1332</v>
      </c>
      <c r="F7" s="15">
        <v>7129</v>
      </c>
      <c r="G7" s="15">
        <f>SUM(B7:F7)</f>
        <v>19533</v>
      </c>
      <c r="H7" s="15">
        <v>316278</v>
      </c>
      <c r="I7" s="91">
        <v>1081766</v>
      </c>
      <c r="J7" s="56"/>
      <c r="K7" s="56"/>
      <c r="L7" s="11"/>
      <c r="M7" s="11"/>
      <c r="P7" s="53"/>
      <c r="Q7" s="52"/>
    </row>
    <row r="8" spans="1:17" ht="12.75">
      <c r="A8" s="11" t="s">
        <v>82</v>
      </c>
      <c r="B8" s="14">
        <v>242</v>
      </c>
      <c r="C8" s="14">
        <v>1570</v>
      </c>
      <c r="D8" s="15">
        <v>7402</v>
      </c>
      <c r="E8" s="15">
        <v>1066</v>
      </c>
      <c r="F8" s="15">
        <v>5961</v>
      </c>
      <c r="G8" s="15">
        <f>SUM(B8:F8)</f>
        <v>16241</v>
      </c>
      <c r="H8">
        <v>262194</v>
      </c>
      <c r="I8" s="91">
        <v>888982</v>
      </c>
      <c r="J8" s="56"/>
      <c r="K8" s="56"/>
      <c r="L8" s="56"/>
      <c r="M8" s="11"/>
      <c r="P8" s="53"/>
      <c r="Q8" s="52"/>
    </row>
    <row r="9" spans="1:17" ht="12.75">
      <c r="A9" s="41" t="s">
        <v>58</v>
      </c>
      <c r="B9" s="42">
        <f aca="true" t="shared" si="1" ref="B9:K9">B7/B5*100</f>
        <v>19.77211796246649</v>
      </c>
      <c r="C9" s="42">
        <f t="shared" si="1"/>
        <v>20.391730141458105</v>
      </c>
      <c r="D9" s="43">
        <f t="shared" si="1"/>
        <v>22.41101545587273</v>
      </c>
      <c r="E9" s="43">
        <f t="shared" si="1"/>
        <v>21.637426900584796</v>
      </c>
      <c r="F9" s="50">
        <f t="shared" si="1"/>
        <v>24.94314404674434</v>
      </c>
      <c r="G9" s="43">
        <f t="shared" si="1"/>
        <v>22.940865582242058</v>
      </c>
      <c r="H9" s="43">
        <f t="shared" si="1"/>
        <v>20.417440793049714</v>
      </c>
      <c r="I9" s="92">
        <f t="shared" si="1"/>
        <v>20.028004540416166</v>
      </c>
      <c r="J9" s="57"/>
      <c r="K9" s="57"/>
      <c r="L9" s="57"/>
      <c r="M9" s="11"/>
      <c r="P9" s="53"/>
      <c r="Q9" s="52"/>
    </row>
    <row r="10" spans="1:17" ht="12.75">
      <c r="A10" s="11"/>
      <c r="B10" s="14"/>
      <c r="C10" s="14"/>
      <c r="D10" s="14"/>
      <c r="E10" s="14"/>
      <c r="F10" s="14"/>
      <c r="G10" s="14"/>
      <c r="H10" s="14"/>
      <c r="I10" s="93"/>
      <c r="J10" s="14"/>
      <c r="K10" s="85"/>
      <c r="L10" s="55"/>
      <c r="M10" s="11"/>
      <c r="P10" s="53"/>
      <c r="Q10" s="52"/>
    </row>
    <row r="11" spans="1:17" ht="12.75">
      <c r="A11" s="11"/>
      <c r="B11" s="13"/>
      <c r="C11" s="13"/>
      <c r="D11" s="11"/>
      <c r="E11" s="11"/>
      <c r="F11" s="11"/>
      <c r="G11" s="11"/>
      <c r="H11" s="11"/>
      <c r="I11" s="90"/>
      <c r="J11" s="55"/>
      <c r="K11" s="55"/>
      <c r="L11" s="55"/>
      <c r="M11" s="11"/>
      <c r="P11" s="53"/>
      <c r="Q11" s="52"/>
    </row>
    <row r="12" spans="1:17" ht="12.75">
      <c r="A12" s="12" t="s">
        <v>51</v>
      </c>
      <c r="B12" s="16">
        <v>18972</v>
      </c>
      <c r="C12" s="17">
        <v>48737</v>
      </c>
      <c r="D12" s="74">
        <v>248211</v>
      </c>
      <c r="E12" s="16">
        <v>66469</v>
      </c>
      <c r="F12" s="16">
        <v>181419</v>
      </c>
      <c r="G12" s="15">
        <f>SUM(B12:F12)</f>
        <v>563808</v>
      </c>
      <c r="H12" s="15">
        <v>6620690</v>
      </c>
      <c r="I12" s="74">
        <v>39311127</v>
      </c>
      <c r="J12" s="55"/>
      <c r="K12" s="58"/>
      <c r="L12" s="75"/>
      <c r="M12" s="11"/>
      <c r="P12" s="53"/>
      <c r="Q12" s="52"/>
    </row>
    <row r="13" spans="1:17" ht="12.75">
      <c r="A13" s="16" t="s">
        <v>27</v>
      </c>
      <c r="B13" s="18">
        <v>0.9298</v>
      </c>
      <c r="C13" s="18">
        <v>0.8999</v>
      </c>
      <c r="D13" s="18">
        <v>0.8898</v>
      </c>
      <c r="E13" s="18">
        <v>0.956</v>
      </c>
      <c r="F13" s="65">
        <v>0.9046</v>
      </c>
      <c r="G13" s="11"/>
      <c r="H13" s="65">
        <v>0.8675</v>
      </c>
      <c r="I13" s="69">
        <v>0.8957</v>
      </c>
      <c r="J13" s="55"/>
      <c r="K13" s="59"/>
      <c r="L13" s="59"/>
      <c r="M13" s="11"/>
      <c r="P13" s="53"/>
      <c r="Q13" s="52"/>
    </row>
    <row r="14" spans="1:17" ht="12.75">
      <c r="A14" s="16" t="s">
        <v>14</v>
      </c>
      <c r="B14" s="18">
        <v>0.7146</v>
      </c>
      <c r="C14" s="18">
        <v>0.7071</v>
      </c>
      <c r="D14" s="18">
        <v>0.665</v>
      </c>
      <c r="E14" s="18">
        <v>0.7001</v>
      </c>
      <c r="F14" s="65">
        <v>0.7132</v>
      </c>
      <c r="G14" s="21"/>
      <c r="H14" s="65">
        <v>0.6843</v>
      </c>
      <c r="I14" s="69">
        <v>0.7061</v>
      </c>
      <c r="J14" s="55"/>
      <c r="K14" s="59"/>
      <c r="L14" s="59"/>
      <c r="M14" s="11"/>
      <c r="P14" s="53"/>
      <c r="Q14" s="52"/>
    </row>
    <row r="15" spans="1:17" ht="12.75">
      <c r="A15" s="16" t="s">
        <v>14</v>
      </c>
      <c r="B15" s="20">
        <v>12567</v>
      </c>
      <c r="C15" s="19" t="s">
        <v>68</v>
      </c>
      <c r="D15" s="74">
        <v>143993</v>
      </c>
      <c r="E15" s="16">
        <v>43972</v>
      </c>
      <c r="F15" s="16">
        <v>112465</v>
      </c>
      <c r="G15" s="13">
        <f>SUM(B15:F15)</f>
        <v>312997</v>
      </c>
      <c r="H15" s="13" t="s">
        <v>80</v>
      </c>
      <c r="I15" s="94" t="s">
        <v>79</v>
      </c>
      <c r="J15" s="55"/>
      <c r="K15" s="58"/>
      <c r="L15" s="58"/>
      <c r="M15" s="11"/>
      <c r="P15" s="53"/>
      <c r="Q15" s="52"/>
    </row>
    <row r="16" spans="1:17" ht="12.75">
      <c r="A16" s="34" t="s">
        <v>11</v>
      </c>
      <c r="B16" s="35">
        <v>0.2854</v>
      </c>
      <c r="C16" s="35">
        <v>0.2929</v>
      </c>
      <c r="D16" s="70">
        <v>0.335</v>
      </c>
      <c r="E16" s="35">
        <v>0.2999</v>
      </c>
      <c r="F16" s="35">
        <v>0.2868</v>
      </c>
      <c r="G16" s="37"/>
      <c r="H16" s="35">
        <v>0.3157</v>
      </c>
      <c r="I16" s="70">
        <v>0.2939</v>
      </c>
      <c r="J16" s="55"/>
      <c r="K16" s="59"/>
      <c r="L16" s="59"/>
      <c r="M16" s="11"/>
      <c r="P16" s="53"/>
      <c r="Q16" s="52"/>
    </row>
    <row r="17" spans="1:17" ht="12.75">
      <c r="A17" s="16" t="s">
        <v>11</v>
      </c>
      <c r="B17" s="3">
        <v>5018</v>
      </c>
      <c r="C17" s="19" t="s">
        <v>69</v>
      </c>
      <c r="D17" s="74">
        <v>72547</v>
      </c>
      <c r="E17" s="16">
        <v>18834</v>
      </c>
      <c r="F17" s="16">
        <v>45229</v>
      </c>
      <c r="G17" s="13">
        <f>SUM(B17:F17)</f>
        <v>141628</v>
      </c>
      <c r="H17" s="13" t="s">
        <v>81</v>
      </c>
      <c r="I17" s="74">
        <v>10088944</v>
      </c>
      <c r="J17" s="60"/>
      <c r="K17" s="58"/>
      <c r="L17" s="58"/>
      <c r="M17" s="11"/>
      <c r="P17" s="53"/>
      <c r="Q17" s="52"/>
    </row>
    <row r="18" spans="1:17" ht="12.75">
      <c r="A18" s="34" t="s">
        <v>12</v>
      </c>
      <c r="B18" s="35">
        <v>0.2541</v>
      </c>
      <c r="C18" s="36" t="s">
        <v>70</v>
      </c>
      <c r="D18" s="70">
        <v>0.2822</v>
      </c>
      <c r="E18" s="35">
        <v>0.2598</v>
      </c>
      <c r="F18" s="35">
        <v>0.2322</v>
      </c>
      <c r="G18" s="31"/>
      <c r="H18" s="35">
        <v>0.2705</v>
      </c>
      <c r="I18" s="70">
        <v>0.2538</v>
      </c>
      <c r="J18" s="55"/>
      <c r="K18" s="59"/>
      <c r="L18" s="48"/>
      <c r="M18" s="11"/>
      <c r="P18" s="53"/>
      <c r="Q18" s="52"/>
    </row>
    <row r="19" spans="1:17" ht="12.75">
      <c r="A19" s="34" t="s">
        <v>13</v>
      </c>
      <c r="B19" s="35">
        <v>0.0312</v>
      </c>
      <c r="C19" s="36" t="s">
        <v>71</v>
      </c>
      <c r="D19" s="70">
        <v>0.0529</v>
      </c>
      <c r="E19" s="35">
        <v>0.04</v>
      </c>
      <c r="F19" s="35">
        <v>0.0547</v>
      </c>
      <c r="G19" s="31"/>
      <c r="H19" s="35">
        <v>0.0451</v>
      </c>
      <c r="I19" s="70">
        <v>0.0401</v>
      </c>
      <c r="J19" s="55"/>
      <c r="K19" s="59"/>
      <c r="L19" s="48"/>
      <c r="M19" s="11"/>
      <c r="P19" s="53"/>
      <c r="Q19" s="52"/>
    </row>
    <row r="20" spans="1:17" ht="12.75">
      <c r="A20" s="16" t="s">
        <v>28</v>
      </c>
      <c r="B20" s="18">
        <v>0.0702</v>
      </c>
      <c r="C20" s="18">
        <v>0.1001</v>
      </c>
      <c r="D20" s="69">
        <v>0.1102</v>
      </c>
      <c r="E20" s="18">
        <v>0.044</v>
      </c>
      <c r="F20" s="18">
        <v>0.0954</v>
      </c>
      <c r="G20" s="11"/>
      <c r="H20" s="18">
        <v>0.1325</v>
      </c>
      <c r="I20" s="69">
        <v>0.1043</v>
      </c>
      <c r="J20" s="55"/>
      <c r="K20" s="59"/>
      <c r="L20" s="61"/>
      <c r="M20" s="11"/>
      <c r="P20" s="53"/>
      <c r="Q20" s="52"/>
    </row>
    <row r="21" spans="1:17" ht="12.75">
      <c r="A21" s="16" t="s">
        <v>29</v>
      </c>
      <c r="B21" s="18">
        <v>0.0276</v>
      </c>
      <c r="C21" s="18">
        <v>0.0426</v>
      </c>
      <c r="D21" s="69">
        <v>0.0595</v>
      </c>
      <c r="E21" s="18">
        <v>0.0038</v>
      </c>
      <c r="F21" s="18">
        <v>0.0556</v>
      </c>
      <c r="G21" s="11"/>
      <c r="H21" s="18">
        <v>0.0854</v>
      </c>
      <c r="I21" s="69">
        <v>0.0589</v>
      </c>
      <c r="J21" s="55"/>
      <c r="K21" s="59"/>
      <c r="L21" s="61"/>
      <c r="M21" s="11"/>
      <c r="P21" s="53"/>
      <c r="Q21" s="52"/>
    </row>
    <row r="22" spans="1:17" ht="12.75">
      <c r="A22" s="16" t="s">
        <v>36</v>
      </c>
      <c r="B22" s="23">
        <v>0.009</v>
      </c>
      <c r="C22" s="18">
        <v>0.0148</v>
      </c>
      <c r="D22" s="69">
        <v>0.0155</v>
      </c>
      <c r="E22" s="18">
        <v>0.0164</v>
      </c>
      <c r="F22" s="18">
        <v>0.0167</v>
      </c>
      <c r="G22" s="11"/>
      <c r="H22" s="18">
        <v>0.0162</v>
      </c>
      <c r="I22" s="69">
        <v>0.0142</v>
      </c>
      <c r="J22" s="55"/>
      <c r="K22" s="59"/>
      <c r="L22" s="61"/>
      <c r="M22" s="11"/>
      <c r="Q22" s="2"/>
    </row>
    <row r="23" spans="1:13" ht="12.75">
      <c r="A23" s="16" t="s">
        <v>31</v>
      </c>
      <c r="B23" s="23">
        <v>0.0017</v>
      </c>
      <c r="C23" s="18">
        <v>0.0026</v>
      </c>
      <c r="D23" s="69">
        <v>0.0033</v>
      </c>
      <c r="E23" s="18">
        <v>0.0013</v>
      </c>
      <c r="F23" s="18">
        <v>0.0024</v>
      </c>
      <c r="G23" s="11"/>
      <c r="H23" s="18">
        <v>0.0023</v>
      </c>
      <c r="I23" s="69">
        <v>0.0022</v>
      </c>
      <c r="J23" s="55"/>
      <c r="K23" s="59"/>
      <c r="L23" s="61"/>
      <c r="M23" s="11"/>
    </row>
    <row r="24" spans="1:13" ht="12.75">
      <c r="A24" s="16" t="s">
        <v>30</v>
      </c>
      <c r="B24" s="18">
        <v>0.0172</v>
      </c>
      <c r="C24" s="18">
        <v>0.0286</v>
      </c>
      <c r="D24" s="69">
        <v>0.0204</v>
      </c>
      <c r="E24" s="18">
        <v>0.0066</v>
      </c>
      <c r="F24" s="18">
        <v>0.0106</v>
      </c>
      <c r="G24" s="11"/>
      <c r="H24" s="18">
        <v>0.0206</v>
      </c>
      <c r="I24" s="69">
        <v>0.0165</v>
      </c>
      <c r="J24" s="55"/>
      <c r="K24" s="59"/>
      <c r="L24" s="61"/>
      <c r="M24" s="11"/>
    </row>
    <row r="25" spans="1:13" ht="12.75">
      <c r="A25" s="16" t="s">
        <v>37</v>
      </c>
      <c r="B25" s="18">
        <v>0.0015</v>
      </c>
      <c r="C25" s="18">
        <v>0.0077</v>
      </c>
      <c r="D25" s="69">
        <v>0.0061</v>
      </c>
      <c r="E25" s="18">
        <v>0.0055</v>
      </c>
      <c r="F25" s="18">
        <v>0.0087</v>
      </c>
      <c r="G25" s="11"/>
      <c r="H25" s="18">
        <v>0.0046</v>
      </c>
      <c r="I25" s="69">
        <v>0.007</v>
      </c>
      <c r="J25" s="55"/>
      <c r="K25" s="59"/>
      <c r="L25" s="61"/>
      <c r="M25" s="11"/>
    </row>
    <row r="26" spans="1:13" ht="12.75">
      <c r="A26" s="16"/>
      <c r="B26" s="18"/>
      <c r="C26" s="18"/>
      <c r="D26" s="69"/>
      <c r="E26" s="18"/>
      <c r="F26" s="18"/>
      <c r="G26" s="11"/>
      <c r="H26" s="22"/>
      <c r="I26" s="69"/>
      <c r="J26" s="55"/>
      <c r="K26" s="59"/>
      <c r="L26" s="61"/>
      <c r="M26" s="11"/>
    </row>
    <row r="27" spans="1:13" ht="12.75">
      <c r="A27" s="26" t="s">
        <v>75</v>
      </c>
      <c r="B27" s="13" t="s">
        <v>77</v>
      </c>
      <c r="C27" s="13" t="s">
        <v>78</v>
      </c>
      <c r="D27" s="11">
        <v>17091</v>
      </c>
      <c r="E27" s="11">
        <v>1339</v>
      </c>
      <c r="F27" s="11">
        <v>10529</v>
      </c>
      <c r="G27" s="11">
        <v>33883</v>
      </c>
      <c r="H27" s="11">
        <v>530097</v>
      </c>
      <c r="I27" s="95">
        <v>2200495</v>
      </c>
      <c r="J27" s="55"/>
      <c r="K27" s="55"/>
      <c r="L27" s="55"/>
      <c r="M27" s="11"/>
    </row>
    <row r="28" spans="1:13" ht="12.75">
      <c r="A28" s="16" t="s">
        <v>76</v>
      </c>
      <c r="B28" s="82">
        <f>B27/B5</f>
        <v>0.4953083109919571</v>
      </c>
      <c r="C28" s="82">
        <f aca="true" t="shared" si="2" ref="C28:K28">C27/C5</f>
        <v>0.45538628944504894</v>
      </c>
      <c r="D28" s="82">
        <f t="shared" si="2"/>
        <v>0.430222020842773</v>
      </c>
      <c r="E28" s="82">
        <f t="shared" si="2"/>
        <v>0.21751137102014295</v>
      </c>
      <c r="F28" s="82">
        <f t="shared" si="2"/>
        <v>0.36839158881774603</v>
      </c>
      <c r="G28" s="82">
        <f t="shared" si="2"/>
        <v>0.3979446826002701</v>
      </c>
      <c r="H28" s="82">
        <f t="shared" si="2"/>
        <v>0.3422060374756788</v>
      </c>
      <c r="I28" s="82">
        <f t="shared" si="2"/>
        <v>0.4074034851452446</v>
      </c>
      <c r="J28" s="63"/>
      <c r="K28" s="73"/>
      <c r="L28" s="55"/>
      <c r="M28" s="11"/>
    </row>
    <row r="29" spans="1:13" ht="12.75">
      <c r="A29" s="26" t="s">
        <v>54</v>
      </c>
      <c r="B29" s="69">
        <v>0.8701</v>
      </c>
      <c r="C29" s="18">
        <v>0.8172</v>
      </c>
      <c r="D29" s="18">
        <v>0.8074</v>
      </c>
      <c r="E29" s="18">
        <v>0.8984</v>
      </c>
      <c r="F29" s="18">
        <v>0.8557</v>
      </c>
      <c r="G29" s="11"/>
      <c r="H29" s="18">
        <v>0.8337</v>
      </c>
      <c r="I29" s="69">
        <v>0.8426</v>
      </c>
      <c r="J29" s="55"/>
      <c r="K29" s="59"/>
      <c r="L29" s="48"/>
      <c r="M29" s="11"/>
    </row>
    <row r="30" spans="1:13" ht="12.75">
      <c r="A30" s="16" t="s">
        <v>47</v>
      </c>
      <c r="B30" s="65">
        <v>0.652</v>
      </c>
      <c r="C30" s="18">
        <v>0.5527</v>
      </c>
      <c r="D30" s="18">
        <v>0.5317</v>
      </c>
      <c r="E30" s="18">
        <v>0.6082</v>
      </c>
      <c r="F30" s="18">
        <v>0.5688</v>
      </c>
      <c r="G30" s="11"/>
      <c r="H30" s="18">
        <v>0.5879</v>
      </c>
      <c r="I30" s="69">
        <v>0.6162</v>
      </c>
      <c r="J30" s="55"/>
      <c r="K30" s="59"/>
      <c r="L30" s="59"/>
      <c r="M30" s="11"/>
    </row>
    <row r="31" spans="1:13" ht="12.75">
      <c r="A31" s="34" t="s">
        <v>15</v>
      </c>
      <c r="B31" s="70">
        <v>0.348</v>
      </c>
      <c r="C31" s="35">
        <v>0.4473</v>
      </c>
      <c r="D31" s="35">
        <v>0.4683</v>
      </c>
      <c r="E31" s="35">
        <v>0.3918</v>
      </c>
      <c r="F31" s="35">
        <v>0.4312</v>
      </c>
      <c r="G31" s="31"/>
      <c r="H31" s="35">
        <v>0.4121</v>
      </c>
      <c r="I31" s="70">
        <v>0.3838</v>
      </c>
      <c r="J31" s="55"/>
      <c r="K31" s="86"/>
      <c r="L31" s="59"/>
      <c r="M31" s="11"/>
    </row>
    <row r="32" spans="1:13" ht="12.75">
      <c r="A32" s="16" t="s">
        <v>15</v>
      </c>
      <c r="B32" s="24">
        <v>222</v>
      </c>
      <c r="C32" s="14">
        <v>1515</v>
      </c>
      <c r="D32" s="25">
        <v>6362</v>
      </c>
      <c r="E32" s="25">
        <v>471</v>
      </c>
      <c r="F32" s="25">
        <v>3812</v>
      </c>
      <c r="G32" s="15">
        <f>SUM(B32:F32)</f>
        <v>12382</v>
      </c>
      <c r="H32" s="11">
        <v>179744</v>
      </c>
      <c r="I32" s="96">
        <v>700956</v>
      </c>
      <c r="J32" s="56"/>
      <c r="K32" s="58"/>
      <c r="L32" s="58"/>
      <c r="M32" s="15"/>
    </row>
    <row r="33" spans="1:13" s="4" customFormat="1" ht="12.75">
      <c r="A33" s="38" t="s">
        <v>56</v>
      </c>
      <c r="B33" s="64">
        <f>B32/B7</f>
        <v>0.752542372881356</v>
      </c>
      <c r="C33" s="64">
        <f aca="true" t="shared" si="3" ref="C33:I33">C32/C7</f>
        <v>0.8084311632870864</v>
      </c>
      <c r="D33" s="64">
        <f t="shared" si="3"/>
        <v>0.7145905874424351</v>
      </c>
      <c r="E33" s="64">
        <f t="shared" si="3"/>
        <v>0.3536036036036036</v>
      </c>
      <c r="F33" s="64">
        <f t="shared" si="3"/>
        <v>0.5347173516622247</v>
      </c>
      <c r="G33" s="64">
        <f t="shared" si="3"/>
        <v>0.6339016024164235</v>
      </c>
      <c r="H33" s="64">
        <f t="shared" si="3"/>
        <v>0.5683101575196504</v>
      </c>
      <c r="I33" s="97">
        <f t="shared" si="3"/>
        <v>0.6479737762140796</v>
      </c>
      <c r="J33" s="72"/>
      <c r="K33" s="72"/>
      <c r="L33" s="76"/>
      <c r="M33" s="12"/>
    </row>
    <row r="34" spans="1:13" s="4" customFormat="1" ht="12.75">
      <c r="A34" s="49" t="s">
        <v>57</v>
      </c>
      <c r="B34" s="84">
        <f>B32/B8</f>
        <v>0.9173553719008265</v>
      </c>
      <c r="C34" s="84">
        <f aca="true" t="shared" si="4" ref="C34:K34">C32/C8</f>
        <v>0.964968152866242</v>
      </c>
      <c r="D34" s="84">
        <f t="shared" si="4"/>
        <v>0.8594974331261821</v>
      </c>
      <c r="E34" s="84">
        <f t="shared" si="4"/>
        <v>0.44183864915572235</v>
      </c>
      <c r="F34" s="84">
        <f t="shared" si="4"/>
        <v>0.6394900184532797</v>
      </c>
      <c r="G34" s="84">
        <f t="shared" si="4"/>
        <v>0.762391478357244</v>
      </c>
      <c r="H34" s="84">
        <f t="shared" si="4"/>
        <v>0.6855381892796937</v>
      </c>
      <c r="I34" s="98">
        <f t="shared" si="4"/>
        <v>0.7884929053681626</v>
      </c>
      <c r="J34" s="72"/>
      <c r="K34" s="77"/>
      <c r="L34" s="77"/>
      <c r="M34" s="77"/>
    </row>
    <row r="35" spans="1:13" ht="12.75">
      <c r="A35" s="34" t="s">
        <v>16</v>
      </c>
      <c r="B35" s="35">
        <v>0.2853</v>
      </c>
      <c r="C35" s="35">
        <v>0.3888</v>
      </c>
      <c r="D35" s="35">
        <v>0.394</v>
      </c>
      <c r="E35" s="35">
        <v>0.3336</v>
      </c>
      <c r="F35" s="35">
        <v>0.3664</v>
      </c>
      <c r="G35" s="31"/>
      <c r="H35" s="35">
        <v>0.3574</v>
      </c>
      <c r="I35" s="70">
        <v>0.3344</v>
      </c>
      <c r="J35" s="55"/>
      <c r="K35" s="59"/>
      <c r="L35" s="59"/>
      <c r="M35" s="11"/>
    </row>
    <row r="36" spans="1:13" ht="12.75">
      <c r="A36" s="34" t="s">
        <v>17</v>
      </c>
      <c r="B36" s="35">
        <v>0.0627</v>
      </c>
      <c r="C36" s="35">
        <v>0.0585</v>
      </c>
      <c r="D36" s="35">
        <v>0.0743</v>
      </c>
      <c r="E36" s="35">
        <v>0.0582</v>
      </c>
      <c r="F36" s="35">
        <v>0.0648</v>
      </c>
      <c r="G36" s="31"/>
      <c r="H36" s="35">
        <v>0.0547</v>
      </c>
      <c r="I36" s="70">
        <v>0.0494</v>
      </c>
      <c r="J36" s="55"/>
      <c r="K36" s="59"/>
      <c r="L36" s="59"/>
      <c r="M36" s="11"/>
    </row>
    <row r="37" spans="1:13" ht="12.75">
      <c r="A37" s="16" t="s">
        <v>32</v>
      </c>
      <c r="B37" s="18">
        <v>0.1299</v>
      </c>
      <c r="C37" s="18">
        <v>0.1828</v>
      </c>
      <c r="D37" s="18">
        <v>0.1926</v>
      </c>
      <c r="E37" s="18">
        <v>0.1016</v>
      </c>
      <c r="F37" s="18">
        <v>0.1443</v>
      </c>
      <c r="G37" s="11"/>
      <c r="H37" s="18">
        <v>0.1663</v>
      </c>
      <c r="I37" s="69">
        <v>0.1574</v>
      </c>
      <c r="J37" s="55"/>
      <c r="K37" s="59"/>
      <c r="L37" s="61"/>
      <c r="M37" s="11"/>
    </row>
    <row r="38" spans="1:13" ht="12.75">
      <c r="A38" s="16" t="s">
        <v>33</v>
      </c>
      <c r="B38" s="18">
        <v>0.0325</v>
      </c>
      <c r="C38" s="18">
        <v>0.0464</v>
      </c>
      <c r="D38" s="18">
        <v>0.097</v>
      </c>
      <c r="E38" s="18">
        <v>0.0037</v>
      </c>
      <c r="F38" s="18">
        <v>0.0679</v>
      </c>
      <c r="G38" s="11"/>
      <c r="H38" s="18">
        <v>0.0838</v>
      </c>
      <c r="I38" s="69">
        <v>0.0659</v>
      </c>
      <c r="J38" s="55"/>
      <c r="K38" s="59"/>
      <c r="L38" s="61"/>
      <c r="M38" s="11"/>
    </row>
    <row r="39" spans="1:13" ht="12.75">
      <c r="A39" s="16" t="s">
        <v>38</v>
      </c>
      <c r="B39" s="18">
        <v>0.0284</v>
      </c>
      <c r="C39" s="18">
        <v>0.0253</v>
      </c>
      <c r="D39" s="18">
        <v>0.0289</v>
      </c>
      <c r="E39" s="18">
        <v>0.0456</v>
      </c>
      <c r="F39" s="18">
        <v>0.0364</v>
      </c>
      <c r="G39" s="11"/>
      <c r="H39" s="18">
        <v>0.0279</v>
      </c>
      <c r="I39" s="69">
        <v>0.0273</v>
      </c>
      <c r="J39" s="55"/>
      <c r="K39" s="59"/>
      <c r="L39" s="61"/>
      <c r="M39" s="11"/>
    </row>
    <row r="40" spans="1:13" ht="12.75">
      <c r="A40" s="16" t="s">
        <v>34</v>
      </c>
      <c r="B40" s="18">
        <v>0.0014</v>
      </c>
      <c r="C40" s="18">
        <v>0.0041</v>
      </c>
      <c r="D40" s="18">
        <v>0.0025</v>
      </c>
      <c r="E40" s="18">
        <v>0.0015</v>
      </c>
      <c r="F40" s="18">
        <v>0.0004</v>
      </c>
      <c r="G40" s="11"/>
      <c r="H40" s="18">
        <v>0.0025</v>
      </c>
      <c r="I40" s="69">
        <v>0.0027</v>
      </c>
      <c r="J40" s="55"/>
      <c r="K40" s="59"/>
      <c r="L40" s="61"/>
      <c r="M40" s="11"/>
    </row>
    <row r="41" spans="1:13" ht="12.75">
      <c r="A41" s="16" t="s">
        <v>35</v>
      </c>
      <c r="B41" s="18">
        <v>0.0501</v>
      </c>
      <c r="C41" s="18">
        <v>0.0903</v>
      </c>
      <c r="D41" s="18">
        <v>0.0562</v>
      </c>
      <c r="E41" s="18">
        <v>0.0426</v>
      </c>
      <c r="F41" s="18">
        <v>0.0257</v>
      </c>
      <c r="G41" s="11"/>
      <c r="H41" s="18">
        <v>0.0448</v>
      </c>
      <c r="I41" s="69">
        <v>0.051</v>
      </c>
      <c r="J41" s="55"/>
      <c r="K41" s="59"/>
      <c r="L41" s="61"/>
      <c r="M41" s="11"/>
    </row>
    <row r="42" spans="1:13" ht="12.75">
      <c r="A42" s="27" t="s">
        <v>39</v>
      </c>
      <c r="B42" s="18">
        <v>0.0176</v>
      </c>
      <c r="C42" s="18">
        <v>0.0167</v>
      </c>
      <c r="D42" s="18">
        <v>0.008</v>
      </c>
      <c r="E42" s="18">
        <v>0.0082</v>
      </c>
      <c r="F42" s="18">
        <v>0.0138</v>
      </c>
      <c r="G42" s="11"/>
      <c r="H42" s="18">
        <v>0.0072</v>
      </c>
      <c r="I42" s="69">
        <v>0.0105</v>
      </c>
      <c r="J42" s="55"/>
      <c r="K42" s="59"/>
      <c r="L42" s="61"/>
      <c r="M42" s="11"/>
    </row>
    <row r="43" spans="1:14" ht="12.75">
      <c r="A43" s="11"/>
      <c r="B43" s="12" t="s">
        <v>0</v>
      </c>
      <c r="C43" s="12" t="s">
        <v>1</v>
      </c>
      <c r="D43" s="12" t="s">
        <v>2</v>
      </c>
      <c r="E43" s="12" t="s">
        <v>3</v>
      </c>
      <c r="F43" s="12" t="s">
        <v>4</v>
      </c>
      <c r="G43" s="12" t="s">
        <v>9</v>
      </c>
      <c r="H43" s="12" t="s">
        <v>53</v>
      </c>
      <c r="I43" s="89" t="s">
        <v>5</v>
      </c>
      <c r="J43" s="54"/>
      <c r="K43" s="54"/>
      <c r="L43" s="54"/>
      <c r="M43" s="11"/>
      <c r="N43" s="4"/>
    </row>
    <row r="44" spans="1:13" s="4" customFormat="1" ht="12.75">
      <c r="A44" s="26" t="s">
        <v>52</v>
      </c>
      <c r="B44" s="62">
        <f>B45/B5</f>
        <v>14.621983914209116</v>
      </c>
      <c r="C44" s="62">
        <f aca="true" t="shared" si="5" ref="C44:K44">C45/C5</f>
        <v>17.075516866158868</v>
      </c>
      <c r="D44" s="62">
        <f t="shared" si="5"/>
        <v>18.915068217288425</v>
      </c>
      <c r="E44" s="62">
        <f t="shared" si="5"/>
        <v>9.539473684210526</v>
      </c>
      <c r="F44" s="62">
        <f t="shared" si="5"/>
        <v>18.05675098841888</v>
      </c>
      <c r="G44" s="62">
        <f t="shared" si="5"/>
        <v>17.675318574196957</v>
      </c>
      <c r="H44" s="62">
        <f t="shared" si="5"/>
        <v>16.343468740357043</v>
      </c>
      <c r="I44" s="99">
        <f t="shared" si="5"/>
        <v>18.049107737129084</v>
      </c>
      <c r="J44" s="62"/>
      <c r="K44" s="87"/>
      <c r="L44" s="54"/>
      <c r="M44" s="12"/>
    </row>
    <row r="45" spans="1:13" ht="12.75">
      <c r="A45" s="16" t="s">
        <v>10</v>
      </c>
      <c r="B45" s="16">
        <v>21816</v>
      </c>
      <c r="C45" s="28">
        <v>156924</v>
      </c>
      <c r="D45" s="20">
        <v>751420</v>
      </c>
      <c r="E45" s="16">
        <v>58725</v>
      </c>
      <c r="F45" s="16">
        <v>516080</v>
      </c>
      <c r="G45" s="15">
        <f>SUM(B45:F45)</f>
        <v>1504965</v>
      </c>
      <c r="H45" s="15">
        <v>25316981</v>
      </c>
      <c r="I45" s="90">
        <v>97488050</v>
      </c>
      <c r="J45" s="55"/>
      <c r="K45" s="58"/>
      <c r="L45" s="58"/>
      <c r="M45" s="11"/>
    </row>
    <row r="46" spans="1:13" ht="12.75">
      <c r="A46" s="16" t="s">
        <v>48</v>
      </c>
      <c r="B46" s="13" t="s">
        <v>64</v>
      </c>
      <c r="C46" s="13" t="s">
        <v>63</v>
      </c>
      <c r="D46" s="29">
        <v>335733</v>
      </c>
      <c r="E46" s="11">
        <v>26352</v>
      </c>
      <c r="F46" s="29">
        <v>249887</v>
      </c>
      <c r="G46" s="29">
        <v>694791</v>
      </c>
      <c r="H46" s="81" t="s">
        <v>74</v>
      </c>
      <c r="I46" s="100" t="s">
        <v>74</v>
      </c>
      <c r="J46" s="54"/>
      <c r="K46" s="81"/>
      <c r="L46" s="55"/>
      <c r="M46" s="11"/>
    </row>
    <row r="47" spans="1:13" s="4" customFormat="1" ht="12.75">
      <c r="A47" s="38" t="s">
        <v>83</v>
      </c>
      <c r="B47" s="46">
        <f aca="true" t="shared" si="6" ref="B47:G47">B46/B7</f>
        <v>24.603389830508476</v>
      </c>
      <c r="C47" s="45">
        <f t="shared" si="6"/>
        <v>40.28388473852721</v>
      </c>
      <c r="D47" s="47">
        <f t="shared" si="6"/>
        <v>37.71009771986971</v>
      </c>
      <c r="E47" s="47">
        <f t="shared" si="6"/>
        <v>19.783783783783782</v>
      </c>
      <c r="F47" s="47">
        <f t="shared" si="6"/>
        <v>35.05218123158928</v>
      </c>
      <c r="G47" s="47">
        <f t="shared" si="6"/>
        <v>35.57011211795423</v>
      </c>
      <c r="H47" s="81" t="s">
        <v>74</v>
      </c>
      <c r="I47" s="100" t="s">
        <v>74</v>
      </c>
      <c r="J47" s="54"/>
      <c r="K47" s="81"/>
      <c r="L47" s="54"/>
      <c r="M47" s="12"/>
    </row>
    <row r="48" spans="1:13" s="4" customFormat="1" ht="12.75">
      <c r="A48" s="38" t="s">
        <v>84</v>
      </c>
      <c r="B48" s="46">
        <f aca="true" t="shared" si="7" ref="B48:G48">B46/B8</f>
        <v>29.99173553719008</v>
      </c>
      <c r="C48" s="46">
        <f t="shared" si="7"/>
        <v>48.08407643312102</v>
      </c>
      <c r="D48" s="46">
        <f t="shared" si="7"/>
        <v>45.35706565793029</v>
      </c>
      <c r="E48" s="46">
        <f t="shared" si="7"/>
        <v>24.72045028142589</v>
      </c>
      <c r="F48" s="46">
        <f t="shared" si="7"/>
        <v>41.92031538332495</v>
      </c>
      <c r="G48" s="46">
        <f t="shared" si="7"/>
        <v>42.780062804014534</v>
      </c>
      <c r="H48" s="81"/>
      <c r="I48" s="100"/>
      <c r="J48" s="54"/>
      <c r="K48" s="81"/>
      <c r="L48" s="54"/>
      <c r="M48" s="12"/>
    </row>
    <row r="49" spans="1:13" ht="12.75">
      <c r="A49" s="39" t="s">
        <v>55</v>
      </c>
      <c r="B49" s="32">
        <f aca="true" t="shared" si="8" ref="B49:G49">B46/B45*100</f>
        <v>33.26916024935827</v>
      </c>
      <c r="C49" s="32">
        <f t="shared" si="8"/>
        <v>48.10736407432897</v>
      </c>
      <c r="D49" s="33">
        <f t="shared" si="8"/>
        <v>44.67980623353118</v>
      </c>
      <c r="E49" s="33">
        <f t="shared" si="8"/>
        <v>44.87356321839081</v>
      </c>
      <c r="F49" s="44">
        <f t="shared" si="8"/>
        <v>48.42020616958611</v>
      </c>
      <c r="G49" s="33">
        <f t="shared" si="8"/>
        <v>46.16658859176127</v>
      </c>
      <c r="H49" s="55" t="s">
        <v>74</v>
      </c>
      <c r="I49" s="101" t="s">
        <v>74</v>
      </c>
      <c r="J49" s="55"/>
      <c r="K49" s="55"/>
      <c r="L49" s="55"/>
      <c r="M49" s="11"/>
    </row>
    <row r="50" spans="1:13" ht="12.75">
      <c r="A50" s="16" t="s">
        <v>40</v>
      </c>
      <c r="B50" s="65">
        <v>0.7635</v>
      </c>
      <c r="C50" s="18">
        <v>0.7693</v>
      </c>
      <c r="D50" s="18">
        <v>0.7213</v>
      </c>
      <c r="E50" s="65">
        <v>0.8512</v>
      </c>
      <c r="F50" s="18">
        <v>0.8031</v>
      </c>
      <c r="G50" s="11"/>
      <c r="H50" s="65">
        <v>0.728</v>
      </c>
      <c r="I50" s="69">
        <v>0.7491</v>
      </c>
      <c r="J50" s="55"/>
      <c r="K50" s="59"/>
      <c r="L50" s="59"/>
      <c r="M50" s="11"/>
    </row>
    <row r="51" spans="1:13" ht="12.75">
      <c r="A51" s="16" t="s">
        <v>25</v>
      </c>
      <c r="B51" s="18">
        <f>B52/B45</f>
        <v>0.5021543821048772</v>
      </c>
      <c r="C51" s="18">
        <f aca="true" t="shared" si="9" ref="C51:K51">C52/C45</f>
        <v>0.39120211057582016</v>
      </c>
      <c r="D51" s="18">
        <f t="shared" si="9"/>
        <v>0.36426632242953344</v>
      </c>
      <c r="E51" s="18">
        <f t="shared" si="9"/>
        <v>0.4539974457215836</v>
      </c>
      <c r="F51" s="18">
        <f t="shared" si="9"/>
        <v>0.38582196558673076</v>
      </c>
      <c r="G51" s="18">
        <f t="shared" si="9"/>
        <v>0.3799669759761855</v>
      </c>
      <c r="H51" s="65">
        <v>0.6029</v>
      </c>
      <c r="I51" s="69">
        <v>0.5896</v>
      </c>
      <c r="J51" s="18"/>
      <c r="K51" s="59"/>
      <c r="L51" s="59"/>
      <c r="M51" s="11"/>
    </row>
    <row r="52" spans="1:13" ht="12.75">
      <c r="A52" s="16" t="s">
        <v>50</v>
      </c>
      <c r="B52" s="24">
        <v>10955</v>
      </c>
      <c r="C52" s="16">
        <v>61389</v>
      </c>
      <c r="D52" s="20">
        <v>273717</v>
      </c>
      <c r="E52" s="16">
        <v>26661</v>
      </c>
      <c r="F52" s="16">
        <v>199115</v>
      </c>
      <c r="G52" s="15">
        <f>SUM(B52:F52)</f>
        <v>571837</v>
      </c>
      <c r="H52" s="22">
        <v>10908862</v>
      </c>
      <c r="I52" s="74">
        <v>42166224</v>
      </c>
      <c r="J52" s="57"/>
      <c r="K52" s="58"/>
      <c r="L52" s="58"/>
      <c r="M52" s="11"/>
    </row>
    <row r="53" spans="1:13" ht="12.75">
      <c r="A53" s="16" t="s">
        <v>49</v>
      </c>
      <c r="B53" s="63">
        <f>B52/B6</f>
        <v>9.152046783625732</v>
      </c>
      <c r="C53" s="63">
        <f aca="true" t="shared" si="10" ref="C53:I53">C52/C6</f>
        <v>8.391060688901039</v>
      </c>
      <c r="D53" s="63">
        <f t="shared" si="10"/>
        <v>8.880284203354638</v>
      </c>
      <c r="E53" s="63">
        <f t="shared" si="10"/>
        <v>5.526741293532338</v>
      </c>
      <c r="F53" s="63">
        <f t="shared" si="10"/>
        <v>9.281885138914786</v>
      </c>
      <c r="G53" s="63">
        <f t="shared" si="10"/>
        <v>8.715433152472109</v>
      </c>
      <c r="H53" s="63">
        <f t="shared" si="10"/>
        <v>8.84899333214361</v>
      </c>
      <c r="I53" s="82">
        <f t="shared" si="10"/>
        <v>9.761827581472952</v>
      </c>
      <c r="J53" s="63"/>
      <c r="K53" s="73"/>
      <c r="L53" s="57"/>
      <c r="M53" s="11"/>
    </row>
    <row r="54" spans="1:13" ht="12.75">
      <c r="A54" s="38" t="s">
        <v>18</v>
      </c>
      <c r="B54" s="40">
        <v>0.3391</v>
      </c>
      <c r="C54" s="40">
        <v>0.4841</v>
      </c>
      <c r="D54" s="40">
        <v>0.487</v>
      </c>
      <c r="E54" s="40">
        <v>0.4632</v>
      </c>
      <c r="F54" s="40">
        <v>0.5124</v>
      </c>
      <c r="G54" s="40"/>
      <c r="H54" s="40">
        <v>0.3971</v>
      </c>
      <c r="I54" s="80">
        <v>0.4104</v>
      </c>
      <c r="J54" s="55"/>
      <c r="K54" s="59"/>
      <c r="L54" s="59"/>
      <c r="M54" s="11"/>
    </row>
    <row r="55" spans="1:13" ht="12.75">
      <c r="A55" s="16" t="s">
        <v>18</v>
      </c>
      <c r="B55" s="20">
        <v>5622</v>
      </c>
      <c r="C55" s="16">
        <v>57605</v>
      </c>
      <c r="D55" s="20">
        <v>259851</v>
      </c>
      <c r="E55" s="16">
        <v>23002</v>
      </c>
      <c r="F55" s="16">
        <v>209268</v>
      </c>
      <c r="G55" s="11">
        <f>SUM(B55:F55)</f>
        <v>555348</v>
      </c>
      <c r="H55" s="20">
        <v>7184084</v>
      </c>
      <c r="I55" s="74">
        <v>29347666</v>
      </c>
      <c r="J55" s="55"/>
      <c r="K55" s="55"/>
      <c r="L55" s="58"/>
      <c r="M55" s="11"/>
    </row>
    <row r="56" spans="1:13" s="4" customFormat="1" ht="12.75">
      <c r="A56" s="38" t="s">
        <v>86</v>
      </c>
      <c r="B56" s="64">
        <f>B55/B7</f>
        <v>19.057627118644067</v>
      </c>
      <c r="C56" s="64">
        <f aca="true" t="shared" si="11" ref="C56:K56">C55/C7</f>
        <v>30.739060832443972</v>
      </c>
      <c r="D56" s="64">
        <f t="shared" si="11"/>
        <v>29.186903291025498</v>
      </c>
      <c r="E56" s="64">
        <f t="shared" si="11"/>
        <v>17.26876876876877</v>
      </c>
      <c r="F56" s="64">
        <f t="shared" si="11"/>
        <v>29.354467667274513</v>
      </c>
      <c r="G56" s="64">
        <f t="shared" si="11"/>
        <v>28.431270158193826</v>
      </c>
      <c r="H56" s="64">
        <f t="shared" si="11"/>
        <v>22.714460063614922</v>
      </c>
      <c r="I56" s="97">
        <f t="shared" si="11"/>
        <v>27.129403216592127</v>
      </c>
      <c r="J56" s="72"/>
      <c r="K56" s="72"/>
      <c r="L56" s="78"/>
      <c r="M56" s="12"/>
    </row>
    <row r="57" spans="1:13" s="4" customFormat="1" ht="12.75">
      <c r="A57" s="38" t="s">
        <v>85</v>
      </c>
      <c r="B57" s="64">
        <f>B55/B8</f>
        <v>23.231404958677686</v>
      </c>
      <c r="C57" s="64">
        <f aca="true" t="shared" si="12" ref="C57:K57">C55/C8</f>
        <v>36.69108280254777</v>
      </c>
      <c r="D57" s="64">
        <f t="shared" si="12"/>
        <v>35.10551202377736</v>
      </c>
      <c r="E57" s="64">
        <f t="shared" si="12"/>
        <v>21.577861163227016</v>
      </c>
      <c r="F57" s="64">
        <f t="shared" si="12"/>
        <v>35.10619023653749</v>
      </c>
      <c r="G57" s="64">
        <f t="shared" si="12"/>
        <v>34.19419986454036</v>
      </c>
      <c r="H57" s="64">
        <f t="shared" si="12"/>
        <v>27.39987947855405</v>
      </c>
      <c r="I57" s="97">
        <f t="shared" si="12"/>
        <v>33.012666173218356</v>
      </c>
      <c r="J57" s="72"/>
      <c r="K57" s="72"/>
      <c r="L57" s="78"/>
      <c r="M57" s="12"/>
    </row>
    <row r="58" spans="1:13" ht="12.75">
      <c r="A58" s="34" t="s">
        <v>19</v>
      </c>
      <c r="B58" s="66">
        <v>0.2905</v>
      </c>
      <c r="C58" s="35">
        <v>0.4333</v>
      </c>
      <c r="D58" s="35">
        <v>0.4329</v>
      </c>
      <c r="E58" s="35">
        <v>0.4068</v>
      </c>
      <c r="F58" s="35">
        <v>0.4469</v>
      </c>
      <c r="G58" s="34"/>
      <c r="H58" s="35">
        <v>0.3557</v>
      </c>
      <c r="I58" s="70">
        <v>0.3678</v>
      </c>
      <c r="J58" s="55"/>
      <c r="K58" s="59"/>
      <c r="L58" s="59"/>
      <c r="M58" s="79"/>
    </row>
    <row r="59" spans="1:13" ht="12.75">
      <c r="A59" s="34" t="s">
        <v>20</v>
      </c>
      <c r="B59" s="35">
        <v>0.0486</v>
      </c>
      <c r="C59" s="35">
        <v>0.0508</v>
      </c>
      <c r="D59" s="35">
        <v>0.0541</v>
      </c>
      <c r="E59" s="35">
        <v>0.0564</v>
      </c>
      <c r="F59" s="35">
        <v>0.0656</v>
      </c>
      <c r="G59" s="34"/>
      <c r="H59" s="35">
        <v>0.0413</v>
      </c>
      <c r="I59" s="70">
        <v>0.0426</v>
      </c>
      <c r="J59" s="55"/>
      <c r="K59" s="59"/>
      <c r="L59" s="59"/>
      <c r="M59" s="11"/>
    </row>
    <row r="60" spans="1:13" ht="12.75">
      <c r="A60" s="11" t="s">
        <v>41</v>
      </c>
      <c r="B60" s="18">
        <v>0.2365</v>
      </c>
      <c r="C60" s="18">
        <v>0.2307</v>
      </c>
      <c r="D60" s="18">
        <v>0.2787</v>
      </c>
      <c r="E60" s="18">
        <v>0.1488</v>
      </c>
      <c r="F60" s="18">
        <v>0.1969</v>
      </c>
      <c r="G60" s="16"/>
      <c r="H60" s="18">
        <v>0.272</v>
      </c>
      <c r="I60" s="69">
        <v>0.2509</v>
      </c>
      <c r="J60" s="55"/>
      <c r="K60" s="59"/>
      <c r="L60" s="61"/>
      <c r="M60" s="11"/>
    </row>
    <row r="61" spans="1:13" ht="12.75">
      <c r="A61" s="16" t="s">
        <v>42</v>
      </c>
      <c r="B61" s="18">
        <v>0.0462</v>
      </c>
      <c r="C61" s="18">
        <v>0.0358</v>
      </c>
      <c r="D61" s="18">
        <v>0.0808</v>
      </c>
      <c r="E61" s="18">
        <v>0.0074</v>
      </c>
      <c r="F61" s="18">
        <v>0.0409</v>
      </c>
      <c r="G61" s="16"/>
      <c r="H61" s="18">
        <v>0.0883</v>
      </c>
      <c r="I61" s="69">
        <v>0.0643</v>
      </c>
      <c r="J61" s="55"/>
      <c r="K61" s="59"/>
      <c r="L61" s="61"/>
      <c r="M61" s="11"/>
    </row>
    <row r="62" spans="1:13" ht="12.75">
      <c r="A62" s="16" t="s">
        <v>43</v>
      </c>
      <c r="B62" s="18">
        <v>0.0258</v>
      </c>
      <c r="C62" s="18">
        <v>0.021</v>
      </c>
      <c r="D62" s="18">
        <v>0.0235</v>
      </c>
      <c r="E62" s="18">
        <v>0.019</v>
      </c>
      <c r="F62" s="18">
        <v>0.0307</v>
      </c>
      <c r="G62" s="16"/>
      <c r="H62" s="18">
        <v>0.026</v>
      </c>
      <c r="I62" s="69">
        <v>0.0245</v>
      </c>
      <c r="J62" s="55"/>
      <c r="K62" s="59"/>
      <c r="L62" s="61"/>
      <c r="M62" s="11"/>
    </row>
    <row r="63" spans="1:13" ht="12.75">
      <c r="A63" s="16" t="s">
        <v>44</v>
      </c>
      <c r="B63" s="18">
        <v>0.0007</v>
      </c>
      <c r="C63" s="18">
        <v>0.0049</v>
      </c>
      <c r="D63" s="18">
        <v>0.0057</v>
      </c>
      <c r="E63" s="18">
        <v>0.0019</v>
      </c>
      <c r="F63" s="18">
        <v>0.0044</v>
      </c>
      <c r="G63" s="16"/>
      <c r="H63" s="18">
        <v>0.0035</v>
      </c>
      <c r="I63" s="69">
        <v>0.0033</v>
      </c>
      <c r="J63" s="55"/>
      <c r="K63" s="59"/>
      <c r="L63" s="61"/>
      <c r="M63" s="11"/>
    </row>
    <row r="64" spans="1:13" ht="12.75">
      <c r="A64" s="30" t="s">
        <v>46</v>
      </c>
      <c r="B64" s="18">
        <v>0.0688</v>
      </c>
      <c r="C64" s="18">
        <v>0.1117</v>
      </c>
      <c r="D64" s="18">
        <v>0.0979</v>
      </c>
      <c r="E64" s="18">
        <v>0.0421</v>
      </c>
      <c r="F64" s="18">
        <v>0.0595</v>
      </c>
      <c r="G64" s="16"/>
      <c r="H64" s="18">
        <v>0.0981</v>
      </c>
      <c r="I64" s="69">
        <v>0.084</v>
      </c>
      <c r="J64" s="55"/>
      <c r="K64" s="59"/>
      <c r="L64" s="61"/>
      <c r="M64" s="11"/>
    </row>
    <row r="65" spans="1:13" ht="12.75">
      <c r="A65" s="27" t="s">
        <v>45</v>
      </c>
      <c r="B65" s="18">
        <v>0.0921</v>
      </c>
      <c r="C65" s="18">
        <v>0.0542</v>
      </c>
      <c r="D65" s="18">
        <v>0.0693</v>
      </c>
      <c r="E65" s="18">
        <v>0.0668</v>
      </c>
      <c r="F65" s="18">
        <v>0.0599</v>
      </c>
      <c r="G65" s="16"/>
      <c r="H65" s="18">
        <v>0.0547</v>
      </c>
      <c r="I65" s="69">
        <v>0.0721</v>
      </c>
      <c r="J65" s="55"/>
      <c r="K65" s="59"/>
      <c r="L65" s="61"/>
      <c r="M65" s="11"/>
    </row>
    <row r="66" spans="1:13" ht="12.75">
      <c r="A66" s="11"/>
      <c r="B66" s="19"/>
      <c r="C66" s="19"/>
      <c r="D66" s="16"/>
      <c r="E66" s="16"/>
      <c r="F66" s="16"/>
      <c r="G66" s="16"/>
      <c r="H66" s="11"/>
      <c r="I66" s="90"/>
      <c r="J66" s="55"/>
      <c r="K66" s="55"/>
      <c r="L66" s="55"/>
      <c r="M66" s="11"/>
    </row>
    <row r="67" spans="1:13" ht="12.75">
      <c r="A67" s="11" t="s">
        <v>24</v>
      </c>
      <c r="B67" s="67">
        <f>B45/B12</f>
        <v>1.1499051233396584</v>
      </c>
      <c r="C67" s="67">
        <f aca="true" t="shared" si="13" ref="C67:K67">C45/C12</f>
        <v>3.2198124628105957</v>
      </c>
      <c r="D67" s="67">
        <f t="shared" si="13"/>
        <v>3.027343671311908</v>
      </c>
      <c r="E67" s="67">
        <f t="shared" si="13"/>
        <v>0.8834945613744754</v>
      </c>
      <c r="F67" s="67">
        <f t="shared" si="13"/>
        <v>2.844685507030686</v>
      </c>
      <c r="G67" s="67">
        <f t="shared" si="13"/>
        <v>2.6692863528009534</v>
      </c>
      <c r="H67" s="67">
        <f t="shared" si="13"/>
        <v>3.8239188060458957</v>
      </c>
      <c r="I67" s="102">
        <f t="shared" si="13"/>
        <v>2.479909822987268</v>
      </c>
      <c r="J67" s="67"/>
      <c r="K67" s="72"/>
      <c r="L67" s="57"/>
      <c r="M67" s="11"/>
    </row>
    <row r="68" spans="1:13" ht="12.75">
      <c r="A68" s="11" t="s">
        <v>21</v>
      </c>
      <c r="B68" s="19"/>
      <c r="C68" s="19"/>
      <c r="D68" s="16"/>
      <c r="E68" s="16"/>
      <c r="F68" s="16"/>
      <c r="G68" s="16"/>
      <c r="H68" s="11"/>
      <c r="I68" s="90"/>
      <c r="J68" s="55"/>
      <c r="K68" s="55"/>
      <c r="L68" s="55"/>
      <c r="M68" s="11"/>
    </row>
    <row r="69" spans="1:13" ht="12.75">
      <c r="A69" s="11" t="s">
        <v>26</v>
      </c>
      <c r="B69" s="67">
        <f>B52/B15</f>
        <v>0.8717275403835442</v>
      </c>
      <c r="C69" s="67">
        <f aca="true" t="shared" si="14" ref="C69:K69">C52/C15</f>
        <v>2.026173344775233</v>
      </c>
      <c r="D69" s="67">
        <f t="shared" si="14"/>
        <v>1.9009049050995535</v>
      </c>
      <c r="E69" s="67">
        <f t="shared" si="14"/>
        <v>0.6063176566906213</v>
      </c>
      <c r="F69" s="67">
        <f t="shared" si="14"/>
        <v>1.7704619214866848</v>
      </c>
      <c r="G69" s="67">
        <f t="shared" si="14"/>
        <v>1.826972782486733</v>
      </c>
      <c r="H69" s="67">
        <f t="shared" si="14"/>
        <v>2.846287073429865</v>
      </c>
      <c r="I69" s="102">
        <f t="shared" si="14"/>
        <v>1.7397015771227364</v>
      </c>
      <c r="J69" s="67"/>
      <c r="K69" s="72"/>
      <c r="L69" s="57"/>
      <c r="M69" s="11"/>
    </row>
    <row r="70" spans="1:13" ht="12.75">
      <c r="A70" s="11" t="s">
        <v>23</v>
      </c>
      <c r="B70" s="13"/>
      <c r="C70" s="13"/>
      <c r="D70" s="11"/>
      <c r="E70" s="11"/>
      <c r="F70" s="11"/>
      <c r="G70" s="11"/>
      <c r="H70" s="11"/>
      <c r="I70" s="90"/>
      <c r="J70" s="55"/>
      <c r="K70" s="55"/>
      <c r="L70" s="55"/>
      <c r="M70" s="11"/>
    </row>
    <row r="71" spans="1:13" ht="12.75">
      <c r="A71" s="31" t="s">
        <v>22</v>
      </c>
      <c r="B71" s="68">
        <f>B55/B17</f>
        <v>1.120366679952172</v>
      </c>
      <c r="C71" s="68">
        <f aca="true" t="shared" si="15" ref="C71:K71">C55/C17</f>
        <v>4.59003984063745</v>
      </c>
      <c r="D71" s="68">
        <f t="shared" si="15"/>
        <v>3.581829710394641</v>
      </c>
      <c r="E71" s="68">
        <f t="shared" si="15"/>
        <v>1.2213019008176702</v>
      </c>
      <c r="F71" s="68">
        <f t="shared" si="15"/>
        <v>4.6268544517897805</v>
      </c>
      <c r="G71" s="68">
        <f t="shared" si="15"/>
        <v>3.921173779196204</v>
      </c>
      <c r="H71" s="68">
        <f t="shared" si="15"/>
        <v>4.063584397013889</v>
      </c>
      <c r="I71" s="103">
        <f t="shared" si="15"/>
        <v>2.9088937355584488</v>
      </c>
      <c r="J71" s="73"/>
      <c r="K71" s="73"/>
      <c r="L71" s="57"/>
      <c r="M71" s="11"/>
    </row>
    <row r="72" spans="1:13" ht="12.75">
      <c r="A72" s="31" t="s">
        <v>23</v>
      </c>
      <c r="B72" s="13"/>
      <c r="C72" s="13"/>
      <c r="D72" s="11"/>
      <c r="E72" s="11"/>
      <c r="F72" s="11"/>
      <c r="G72" s="11"/>
      <c r="H72" s="11"/>
      <c r="I72" s="90"/>
      <c r="J72" s="55"/>
      <c r="K72" s="55"/>
      <c r="L72" s="55"/>
      <c r="M72" s="11"/>
    </row>
    <row r="73" spans="1:13" ht="12.75">
      <c r="A73" s="11" t="s">
        <v>65</v>
      </c>
      <c r="B73" s="11">
        <v>244</v>
      </c>
      <c r="C73" s="11">
        <v>1498</v>
      </c>
      <c r="D73" s="11">
        <v>7501</v>
      </c>
      <c r="E73" s="11">
        <v>733</v>
      </c>
      <c r="F73" s="11">
        <v>5484</v>
      </c>
      <c r="G73" s="11">
        <f>SUM(B73:F73)</f>
        <v>15460</v>
      </c>
      <c r="H73" s="81" t="s">
        <v>74</v>
      </c>
      <c r="I73" s="100" t="s">
        <v>74</v>
      </c>
      <c r="J73" s="55"/>
      <c r="K73" s="81"/>
      <c r="L73" s="55"/>
      <c r="M73" s="11"/>
    </row>
    <row r="74" spans="1:13" ht="12.75">
      <c r="A74" s="11" t="s">
        <v>66</v>
      </c>
      <c r="B74" s="21">
        <f aca="true" t="shared" si="16" ref="B74:G74">B73/B7</f>
        <v>0.8271186440677966</v>
      </c>
      <c r="C74" s="21">
        <f t="shared" si="16"/>
        <v>0.7993596584845251</v>
      </c>
      <c r="D74" s="21">
        <f t="shared" si="16"/>
        <v>0.8425249915758733</v>
      </c>
      <c r="E74" s="21">
        <f t="shared" si="16"/>
        <v>0.5503003003003003</v>
      </c>
      <c r="F74" s="21">
        <f t="shared" si="16"/>
        <v>0.7692523495581428</v>
      </c>
      <c r="G74" s="21">
        <f t="shared" si="16"/>
        <v>0.7914810832949368</v>
      </c>
      <c r="H74" s="81" t="s">
        <v>74</v>
      </c>
      <c r="I74" s="100" t="s">
        <v>74</v>
      </c>
      <c r="J74" s="55"/>
      <c r="K74" s="81"/>
      <c r="L74" s="55"/>
      <c r="M74" s="11"/>
    </row>
    <row r="75" spans="1:13" ht="12.75">
      <c r="A75" s="71" t="s">
        <v>67</v>
      </c>
      <c r="B75" s="21">
        <v>0.424</v>
      </c>
      <c r="C75" s="18">
        <v>0.3323</v>
      </c>
      <c r="D75" s="18">
        <v>0.3839</v>
      </c>
      <c r="E75" s="18">
        <v>0.2494</v>
      </c>
      <c r="F75" s="18">
        <v>0.3597</v>
      </c>
      <c r="G75" s="11"/>
      <c r="H75" s="18">
        <v>0.3765</v>
      </c>
      <c r="I75" s="69">
        <v>0.3919</v>
      </c>
      <c r="J75" s="11"/>
      <c r="K75" s="88"/>
      <c r="L75" s="11"/>
      <c r="M75" s="11"/>
    </row>
    <row r="76" spans="10:13" ht="12.75">
      <c r="J76" s="11"/>
      <c r="K76" s="11"/>
      <c r="L76" s="11"/>
      <c r="M76" s="11"/>
    </row>
    <row r="77" spans="10:13" ht="12.75">
      <c r="J77" s="11"/>
      <c r="K77" s="11"/>
      <c r="L77" s="11"/>
      <c r="M77" s="11"/>
    </row>
    <row r="78" spans="3:13" ht="12.75">
      <c r="C78" s="9"/>
      <c r="J78" s="11"/>
      <c r="K78" s="11"/>
      <c r="L78" s="11"/>
      <c r="M78" s="11"/>
    </row>
    <row r="79" spans="11:12" ht="12.75">
      <c r="K79" s="51"/>
      <c r="L79" s="51"/>
    </row>
    <row r="80" spans="11:12" ht="12.75">
      <c r="K80" s="51"/>
      <c r="L80" s="51"/>
    </row>
    <row r="81" spans="11:12" ht="12.75">
      <c r="K81" s="51"/>
      <c r="L81" s="51"/>
    </row>
    <row r="82" spans="11:12" ht="12.75">
      <c r="K82" s="51"/>
      <c r="L82" s="51"/>
    </row>
    <row r="83" spans="11:12" ht="12.75">
      <c r="K83" s="51"/>
      <c r="L83" s="51"/>
    </row>
    <row r="84" spans="11:12" ht="12.75">
      <c r="K84" s="51"/>
      <c r="L84" s="51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pane ySplit="2" topLeftCell="BM32" activePane="bottomLeft" state="frozen"/>
      <selection pane="topLeft" activeCell="A1" sqref="A1"/>
      <selection pane="bottomLeft" activeCell="A2" sqref="A2:L52"/>
    </sheetView>
  </sheetViews>
  <sheetFormatPr defaultColWidth="9.140625" defaultRowHeight="12.75"/>
  <cols>
    <col min="1" max="1" width="25.28125" style="0" customWidth="1"/>
    <col min="5" max="5" width="13.28125" style="0" customWidth="1"/>
    <col min="8" max="8" width="10.57421875" style="0" customWidth="1"/>
    <col min="9" max="9" width="10.421875" style="0" customWidth="1"/>
    <col min="10" max="10" width="11.28125" style="0" customWidth="1"/>
    <col min="11" max="11" width="11.7109375" style="0" customWidth="1"/>
  </cols>
  <sheetData>
    <row r="2" spans="2:12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2.75">
      <c r="A3" s="4"/>
    </row>
    <row r="6" spans="2:12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9" spans="1:9" ht="12.75">
      <c r="A9" s="4"/>
      <c r="I9" s="8"/>
    </row>
    <row r="10" ht="12.75">
      <c r="I10" s="8"/>
    </row>
    <row r="11" ht="12.75">
      <c r="I11" s="7"/>
    </row>
    <row r="12" ht="12.75">
      <c r="I12" s="1"/>
    </row>
    <row r="16" spans="1:9" ht="12.75">
      <c r="A16" s="4"/>
      <c r="I16" s="7"/>
    </row>
    <row r="17" spans="1:9" ht="12.75">
      <c r="A17" s="3"/>
      <c r="I17" s="7"/>
    </row>
    <row r="18" ht="12.75">
      <c r="I18" s="8"/>
    </row>
    <row r="19" ht="12.75">
      <c r="I19" s="1"/>
    </row>
    <row r="23" ht="12.75">
      <c r="A23" s="4"/>
    </row>
    <row r="24" ht="12.75">
      <c r="A24" s="5"/>
    </row>
    <row r="25" ht="12.75">
      <c r="A25" s="5"/>
    </row>
    <row r="26" ht="12.75">
      <c r="D26" s="8"/>
    </row>
    <row r="27" spans="4:9" ht="12.75">
      <c r="D27" s="8"/>
      <c r="I27" s="3"/>
    </row>
    <row r="28" ht="12.75">
      <c r="D28" s="7"/>
    </row>
    <row r="29" spans="4:9" ht="12.75">
      <c r="D29" s="1"/>
      <c r="I29" s="1"/>
    </row>
    <row r="31" ht="12.75">
      <c r="I31" s="6"/>
    </row>
    <row r="33" ht="12.75">
      <c r="I33" s="2"/>
    </row>
    <row r="34" ht="12.75">
      <c r="I34" s="2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2011-05-05T05:31:43Z</cp:lastPrinted>
  <dcterms:created xsi:type="dcterms:W3CDTF">2011-03-19T08:31:24Z</dcterms:created>
  <dcterms:modified xsi:type="dcterms:W3CDTF">2012-06-24T17:27:18Z</dcterms:modified>
  <cp:category/>
  <cp:version/>
  <cp:contentType/>
  <cp:contentStatus/>
</cp:coreProperties>
</file>