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vuosi 2012" sheetId="1" r:id="rId1"/>
    <sheet name="kokoelma 2008-2012" sheetId="2" r:id="rId2"/>
    <sheet name="hankinnat 2008-2012" sheetId="3" r:id="rId3"/>
    <sheet name="lainat 2008-2012" sheetId="4" r:id="rId4"/>
    <sheet name="kierto 2008-2012" sheetId="5" r:id="rId5"/>
  </sheets>
  <definedNames/>
  <calcPr fullCalcOnLoad="1"/>
</workbook>
</file>

<file path=xl/sharedStrings.xml><?xml version="1.0" encoding="utf-8"?>
<sst xmlns="http://schemas.openxmlformats.org/spreadsheetml/2006/main" count="857" uniqueCount="90">
  <si>
    <t>Lkm</t>
  </si>
  <si>
    <t>7 Taiteet. Liikunta (ei musiikkiteokset)</t>
  </si>
  <si>
    <t>Musiikki</t>
  </si>
  <si>
    <t>Tietokirjallisuus</t>
  </si>
  <si>
    <t>Kaunokirjallisuus</t>
  </si>
  <si>
    <t>jännitys</t>
  </si>
  <si>
    <t>scifi</t>
  </si>
  <si>
    <t>fantasia</t>
  </si>
  <si>
    <t>erä</t>
  </si>
  <si>
    <t>sota</t>
  </si>
  <si>
    <t>novellit</t>
  </si>
  <si>
    <t>isoteksti</t>
  </si>
  <si>
    <t>selkokirja</t>
  </si>
  <si>
    <t>kaskut</t>
  </si>
  <si>
    <t>Yhteensä</t>
  </si>
  <si>
    <t>aapiset</t>
  </si>
  <si>
    <t>tavuviiva</t>
  </si>
  <si>
    <t>helppoluk</t>
  </si>
  <si>
    <t>urheilu</t>
  </si>
  <si>
    <t>koirat</t>
  </si>
  <si>
    <t>hevoset</t>
  </si>
  <si>
    <t>kauhu</t>
  </si>
  <si>
    <t>sarjat</t>
  </si>
  <si>
    <t>koulusarj</t>
  </si>
  <si>
    <t>Lasten ja nuorten osastot</t>
  </si>
  <si>
    <t>Aikuisten osastot</t>
  </si>
  <si>
    <t>Kokoelma: konsolipelit</t>
  </si>
  <si>
    <t>Aikuistenosasto ja käsikirjasto, kirjat</t>
  </si>
  <si>
    <t>Aikuistenosaston hyllyt</t>
  </si>
  <si>
    <t>rom</t>
  </si>
  <si>
    <t>Karkkila-kokoelma</t>
  </si>
  <si>
    <t>Varasto ym.</t>
  </si>
  <si>
    <t>Lasten ja nuorten osasto, kirjat</t>
  </si>
  <si>
    <t>Lasten ja nuorten osaston hyllyt</t>
  </si>
  <si>
    <t>Nuoret aikuiset, kirjat</t>
  </si>
  <si>
    <t>Nuorten aikuisten hyllyt</t>
  </si>
  <si>
    <t>Lehdet</t>
  </si>
  <si>
    <t>Aikuistenosasto ja käsikirjasto</t>
  </si>
  <si>
    <t>Karkkila-kokoelma, varasto ym.</t>
  </si>
  <si>
    <t>Nuotit</t>
  </si>
  <si>
    <t>Äänikirjat, aikuiset</t>
  </si>
  <si>
    <t>Äänikirjat, lapset ja nuoret</t>
  </si>
  <si>
    <t>CD-levyt</t>
  </si>
  <si>
    <t>DVD-levyt</t>
  </si>
  <si>
    <t>Blu-Ray -levyt</t>
  </si>
  <si>
    <t>Videot</t>
  </si>
  <si>
    <t>CD-Rom -levyt</t>
  </si>
  <si>
    <t>Moniviestimet</t>
  </si>
  <si>
    <t>Yhteensä (sis. lehdet)</t>
  </si>
  <si>
    <t>OKM:n tilastoihin (ei sisällä lehtiä)</t>
  </si>
  <si>
    <t>Kokoelma2011</t>
  </si>
  <si>
    <t>Hankinnat2011</t>
  </si>
  <si>
    <t>Lainat2011</t>
  </si>
  <si>
    <t>Kierto (lainat/kokoelma)</t>
  </si>
  <si>
    <t>Kokoelma2010</t>
  </si>
  <si>
    <t>Kokoelma2009</t>
  </si>
  <si>
    <t>Kokoelma2008</t>
  </si>
  <si>
    <t>Hankinta2010</t>
  </si>
  <si>
    <t>Hankinta2009</t>
  </si>
  <si>
    <t>Hankinta2008</t>
  </si>
  <si>
    <t>Lainat2010</t>
  </si>
  <si>
    <t>Lainat2009</t>
  </si>
  <si>
    <t>Lainat2008</t>
  </si>
  <si>
    <t>Kokoelma2012</t>
  </si>
  <si>
    <t>Hankinnat2012</t>
  </si>
  <si>
    <t>Lainat2012</t>
  </si>
  <si>
    <t>Poistot2012</t>
  </si>
  <si>
    <t>muutos 2011-2012</t>
  </si>
  <si>
    <t>muutos 2008-2012</t>
  </si>
  <si>
    <t>Kierto2012</t>
  </si>
  <si>
    <t>Kierto2011</t>
  </si>
  <si>
    <t>Kierto2010</t>
  </si>
  <si>
    <t>Kierto2009</t>
  </si>
  <si>
    <t>Kierto2008</t>
  </si>
  <si>
    <t>2 Uskonto</t>
  </si>
  <si>
    <t>1 Filosofia. Psykologia. Rajatieto</t>
  </si>
  <si>
    <t>0 Yleisteokset. Kirja-ala. Kirjastotoimi. Yleinen kulttuuripolitiikka. Joukkotiedotus</t>
  </si>
  <si>
    <t>3 Yhteiskunta</t>
  </si>
  <si>
    <t>4 Maantiede. Matkat. Kansatiede</t>
  </si>
  <si>
    <t>5 Luonnontieteet. Matematiikka. Lääketiede</t>
  </si>
  <si>
    <t>6 Tekniikka. Talous. Käsityö. Maa- ja metsätalous. Kotitalous. Liiketalous</t>
  </si>
  <si>
    <t>80 - 83 Kaunokirjalliset sekasisältöiset teokset. Runot. Näytelmät</t>
  </si>
  <si>
    <t>84 Kertomakirjallisuus</t>
  </si>
  <si>
    <t>85.1 Sadut</t>
  </si>
  <si>
    <t>85.2 Kuvakirjat</t>
  </si>
  <si>
    <t>85.3 Sarjakuvat</t>
  </si>
  <si>
    <t>86 - 89 Kirjallisuustiede. Kielitiede. Kielet</t>
  </si>
  <si>
    <t>9 Historia</t>
  </si>
  <si>
    <t>6 Tekniikka. Talous. Käsityö. Maa- ja metsätalous. Kotitalous. Liiketalous. Liikenne</t>
  </si>
  <si>
    <t>Hankinta/kokoelma2012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</si>
</sst>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yyyy"/>
    <numFmt numFmtId="165" formatCode="[$-40B]d\.\ mmmm&quot;ta &quot;yyyy"/>
    <numFmt numFmtId="166" formatCode="0.0\ %"/>
    <numFmt numFmtId="167" formatCode="0.0"/>
  </numFmts>
  <fonts count="13">
    <font>
      <sz val="10"/>
      <color indexed="8"/>
      <name val="ARIAL"/>
      <family val="0"/>
    </font>
    <font>
      <sz val="8"/>
      <name val="ARIAL"/>
      <family val="0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b/>
      <sz val="16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vertical="top"/>
    </xf>
    <xf numFmtId="10" fontId="0" fillId="0" borderId="0" xfId="0" applyNumberFormat="1" applyAlignment="1">
      <alignment vertical="top"/>
    </xf>
    <xf numFmtId="10" fontId="5" fillId="0" borderId="0" xfId="0" applyNumberFormat="1" applyFont="1" applyAlignment="1">
      <alignment vertical="top"/>
    </xf>
    <xf numFmtId="2" fontId="0" fillId="0" borderId="0" xfId="0" applyNumberFormat="1" applyAlignment="1">
      <alignment vertical="top"/>
    </xf>
    <xf numFmtId="2" fontId="5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1" fontId="0" fillId="0" borderId="0" xfId="0" applyNumberFormat="1" applyAlignment="1">
      <alignment vertical="top"/>
    </xf>
    <xf numFmtId="1" fontId="5" fillId="0" borderId="0" xfId="0" applyNumberFormat="1" applyFont="1" applyAlignment="1">
      <alignment vertical="top"/>
    </xf>
    <xf numFmtId="1" fontId="7" fillId="0" borderId="0" xfId="0" applyNumberFormat="1" applyFont="1" applyAlignment="1">
      <alignment vertical="top"/>
    </xf>
    <xf numFmtId="166" fontId="0" fillId="0" borderId="0" xfId="0" applyNumberFormat="1" applyAlignment="1">
      <alignment vertical="top"/>
    </xf>
    <xf numFmtId="0" fontId="8" fillId="0" borderId="0" xfId="0" applyFont="1" applyAlignment="1">
      <alignment vertical="top"/>
    </xf>
    <xf numFmtId="166" fontId="8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166" fontId="7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10" fontId="7" fillId="0" borderId="0" xfId="0" applyNumberFormat="1" applyFont="1" applyAlignment="1">
      <alignment vertical="top"/>
    </xf>
    <xf numFmtId="2" fontId="7" fillId="0" borderId="0" xfId="0" applyNumberFormat="1" applyFont="1" applyAlignment="1">
      <alignment vertical="top"/>
    </xf>
    <xf numFmtId="10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166" fontId="10" fillId="0" borderId="0" xfId="0" applyNumberFormat="1" applyFont="1" applyAlignment="1">
      <alignment vertical="top"/>
    </xf>
    <xf numFmtId="166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166" fontId="12" fillId="0" borderId="0" xfId="0" applyNumberFormat="1" applyFont="1" applyAlignment="1">
      <alignment vertical="top"/>
    </xf>
  </cellXfs>
  <cellStyles count="2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Hyperlink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7.7109375" style="0" customWidth="1"/>
    <col min="2" max="2" width="6.7109375" style="0" customWidth="1"/>
    <col min="3" max="3" width="16.140625" style="0" customWidth="1"/>
    <col min="4" max="4" width="15.421875" style="0" customWidth="1"/>
    <col min="5" max="5" width="16.28125" style="0" customWidth="1"/>
    <col min="6" max="6" width="15.57421875" style="0" customWidth="1"/>
    <col min="7" max="7" width="5.57421875" style="0" customWidth="1"/>
    <col min="8" max="8" width="25.421875" style="0" customWidth="1"/>
    <col min="9" max="9" width="19.140625" style="0" customWidth="1"/>
    <col min="10" max="10" width="18.57421875" style="0" customWidth="1"/>
  </cols>
  <sheetData>
    <row r="1" spans="3:9" ht="15">
      <c r="C1" s="3" t="s">
        <v>63</v>
      </c>
      <c r="D1" s="3" t="s">
        <v>64</v>
      </c>
      <c r="E1" s="3" t="s">
        <v>65</v>
      </c>
      <c r="F1" s="3" t="s">
        <v>66</v>
      </c>
      <c r="H1" s="3" t="s">
        <v>89</v>
      </c>
      <c r="I1" s="3" t="s">
        <v>53</v>
      </c>
    </row>
    <row r="2" spans="1:6" ht="16.5">
      <c r="A2" s="4" t="s">
        <v>27</v>
      </c>
      <c r="B2" s="1"/>
      <c r="C2" s="1" t="s">
        <v>0</v>
      </c>
      <c r="D2" s="1" t="s">
        <v>0</v>
      </c>
      <c r="E2" s="1" t="s">
        <v>0</v>
      </c>
      <c r="F2" s="1" t="s">
        <v>0</v>
      </c>
    </row>
    <row r="3" spans="1:9" ht="12.75">
      <c r="A3" t="s">
        <v>76</v>
      </c>
      <c r="B3" s="1"/>
      <c r="C3" s="2">
        <v>384</v>
      </c>
      <c r="D3" s="2">
        <v>6</v>
      </c>
      <c r="E3" s="2">
        <v>166</v>
      </c>
      <c r="F3" s="2">
        <v>74</v>
      </c>
      <c r="H3" s="13">
        <f aca="true" t="shared" si="0" ref="H3:H20">SUM(D3/C3)</f>
        <v>0.015625</v>
      </c>
      <c r="I3" s="15">
        <f>SUM(E3/C3)</f>
        <v>0.4322916666666667</v>
      </c>
    </row>
    <row r="4" spans="1:9" ht="12.75">
      <c r="A4" t="s">
        <v>75</v>
      </c>
      <c r="B4" s="1"/>
      <c r="C4" s="2">
        <v>904</v>
      </c>
      <c r="D4" s="2">
        <v>67</v>
      </c>
      <c r="E4" s="2">
        <v>2638</v>
      </c>
      <c r="F4" s="2">
        <v>257</v>
      </c>
      <c r="H4" s="13">
        <f t="shared" si="0"/>
        <v>0.07411504424778761</v>
      </c>
      <c r="I4" s="15">
        <f aca="true" t="shared" si="1" ref="I4:I68">SUM(E4/C4)</f>
        <v>2.918141592920354</v>
      </c>
    </row>
    <row r="5" spans="1:9" ht="12.75">
      <c r="A5" s="5" t="s">
        <v>74</v>
      </c>
      <c r="B5" s="1"/>
      <c r="C5" s="2">
        <v>332</v>
      </c>
      <c r="D5" s="2">
        <v>10</v>
      </c>
      <c r="E5" s="2">
        <v>538</v>
      </c>
      <c r="F5" s="2">
        <v>97</v>
      </c>
      <c r="H5" s="13">
        <f t="shared" si="0"/>
        <v>0.030120481927710843</v>
      </c>
      <c r="I5" s="15">
        <f t="shared" si="1"/>
        <v>1.6204819277108433</v>
      </c>
    </row>
    <row r="6" spans="1:9" ht="12.75">
      <c r="A6" t="s">
        <v>77</v>
      </c>
      <c r="B6" s="1"/>
      <c r="C6" s="2">
        <v>979</v>
      </c>
      <c r="D6" s="2">
        <v>86</v>
      </c>
      <c r="E6" s="2">
        <v>2524</v>
      </c>
      <c r="F6" s="2">
        <v>327</v>
      </c>
      <c r="H6" s="13">
        <f t="shared" si="0"/>
        <v>0.08784473953013279</v>
      </c>
      <c r="I6" s="15">
        <f t="shared" si="1"/>
        <v>2.578140960163432</v>
      </c>
    </row>
    <row r="7" spans="1:9" ht="12.75">
      <c r="A7" t="s">
        <v>78</v>
      </c>
      <c r="B7" s="1"/>
      <c r="C7" s="2">
        <v>935</v>
      </c>
      <c r="D7" s="2">
        <v>51</v>
      </c>
      <c r="E7" s="2">
        <v>2047</v>
      </c>
      <c r="F7" s="2">
        <v>148</v>
      </c>
      <c r="H7" s="13">
        <f t="shared" si="0"/>
        <v>0.05454545454545454</v>
      </c>
      <c r="I7" s="15">
        <f t="shared" si="1"/>
        <v>2.1893048128342247</v>
      </c>
    </row>
    <row r="8" spans="1:9" ht="12.75">
      <c r="A8" t="s">
        <v>79</v>
      </c>
      <c r="B8" s="1"/>
      <c r="C8" s="2">
        <v>1352</v>
      </c>
      <c r="D8" s="2">
        <v>75</v>
      </c>
      <c r="E8" s="2">
        <v>3859</v>
      </c>
      <c r="F8" s="2">
        <v>294</v>
      </c>
      <c r="H8" s="13">
        <f t="shared" si="0"/>
        <v>0.05547337278106509</v>
      </c>
      <c r="I8" s="15">
        <f t="shared" si="1"/>
        <v>2.8542899408284024</v>
      </c>
    </row>
    <row r="9" spans="1:9" ht="12.75">
      <c r="A9" t="s">
        <v>88</v>
      </c>
      <c r="B9" s="1"/>
      <c r="C9" s="2">
        <v>2806</v>
      </c>
      <c r="D9" s="2">
        <v>221</v>
      </c>
      <c r="E9" s="2">
        <v>9932</v>
      </c>
      <c r="F9" s="2">
        <v>553</v>
      </c>
      <c r="H9" s="13">
        <f t="shared" si="0"/>
        <v>0.07875980042765503</v>
      </c>
      <c r="I9" s="15">
        <f t="shared" si="1"/>
        <v>3.539558089807555</v>
      </c>
    </row>
    <row r="10" spans="1:9" ht="12.75">
      <c r="A10" s="5" t="s">
        <v>1</v>
      </c>
      <c r="B10" s="1"/>
      <c r="C10" s="2">
        <v>1160</v>
      </c>
      <c r="D10" s="2">
        <v>43</v>
      </c>
      <c r="E10" s="2">
        <v>2346</v>
      </c>
      <c r="F10" s="2">
        <v>267</v>
      </c>
      <c r="H10" s="13">
        <f t="shared" si="0"/>
        <v>0.03706896551724138</v>
      </c>
      <c r="I10" s="15">
        <f t="shared" si="1"/>
        <v>2.0224137931034485</v>
      </c>
    </row>
    <row r="11" spans="1:9" ht="12.75">
      <c r="A11" s="5" t="s">
        <v>2</v>
      </c>
      <c r="B11" s="1"/>
      <c r="C11" s="2">
        <v>499</v>
      </c>
      <c r="D11" s="2">
        <v>23</v>
      </c>
      <c r="E11" s="2">
        <v>604</v>
      </c>
      <c r="F11" s="2">
        <v>60</v>
      </c>
      <c r="H11" s="13">
        <f t="shared" si="0"/>
        <v>0.04609218436873747</v>
      </c>
      <c r="I11" s="15">
        <f t="shared" si="1"/>
        <v>1.2104208416833668</v>
      </c>
    </row>
    <row r="12" spans="1:9" ht="12.75">
      <c r="A12" t="s">
        <v>81</v>
      </c>
      <c r="B12" s="1"/>
      <c r="C12" s="2">
        <v>1372</v>
      </c>
      <c r="D12" s="2">
        <v>37</v>
      </c>
      <c r="E12" s="2">
        <v>618</v>
      </c>
      <c r="F12" s="2">
        <v>265</v>
      </c>
      <c r="H12" s="13">
        <f t="shared" si="0"/>
        <v>0.02696793002915452</v>
      </c>
      <c r="I12" s="15">
        <f t="shared" si="1"/>
        <v>0.45043731778425655</v>
      </c>
    </row>
    <row r="13" spans="1:9" ht="12.75">
      <c r="A13" s="5" t="s">
        <v>82</v>
      </c>
      <c r="B13" s="1"/>
      <c r="C13" s="2">
        <v>10102</v>
      </c>
      <c r="D13" s="2">
        <v>845</v>
      </c>
      <c r="E13" s="2">
        <v>34768</v>
      </c>
      <c r="F13" s="2">
        <v>1779</v>
      </c>
      <c r="H13" s="13">
        <f t="shared" si="0"/>
        <v>0.0836468026133439</v>
      </c>
      <c r="I13" s="15">
        <f t="shared" si="1"/>
        <v>3.441694713918036</v>
      </c>
    </row>
    <row r="14" spans="1:9" ht="12.75">
      <c r="A14" s="5" t="s">
        <v>83</v>
      </c>
      <c r="B14" s="1"/>
      <c r="C14" s="2">
        <v>1</v>
      </c>
      <c r="D14" s="2"/>
      <c r="E14" s="2"/>
      <c r="F14" s="2"/>
      <c r="H14" s="13">
        <f t="shared" si="0"/>
        <v>0</v>
      </c>
      <c r="I14" s="15">
        <f t="shared" si="1"/>
        <v>0</v>
      </c>
    </row>
    <row r="15" spans="1:9" ht="12.75">
      <c r="A15" s="5" t="s">
        <v>84</v>
      </c>
      <c r="B15" s="1"/>
      <c r="C15" s="2"/>
      <c r="D15" s="2"/>
      <c r="E15" s="2"/>
      <c r="F15" s="2"/>
      <c r="H15" s="13"/>
      <c r="I15" s="15"/>
    </row>
    <row r="16" spans="1:9" ht="12.75">
      <c r="A16" s="5" t="s">
        <v>85</v>
      </c>
      <c r="B16" s="1"/>
      <c r="C16" s="2">
        <v>665</v>
      </c>
      <c r="D16" s="2">
        <v>41</v>
      </c>
      <c r="E16" s="2">
        <v>1159</v>
      </c>
      <c r="F16" s="2">
        <v>36</v>
      </c>
      <c r="H16" s="13">
        <f t="shared" si="0"/>
        <v>0.061654135338345864</v>
      </c>
      <c r="I16" s="15">
        <f t="shared" si="1"/>
        <v>1.7428571428571429</v>
      </c>
    </row>
    <row r="17" spans="1:9" ht="12.75">
      <c r="A17" t="s">
        <v>86</v>
      </c>
      <c r="B17" s="1"/>
      <c r="C17" s="2">
        <v>726</v>
      </c>
      <c r="D17" s="2">
        <v>30</v>
      </c>
      <c r="E17" s="2">
        <v>1147</v>
      </c>
      <c r="F17" s="2">
        <v>200</v>
      </c>
      <c r="H17" s="13">
        <f t="shared" si="0"/>
        <v>0.04132231404958678</v>
      </c>
      <c r="I17" s="15">
        <f t="shared" si="1"/>
        <v>1.5798898071625345</v>
      </c>
    </row>
    <row r="18" spans="1:9" ht="12.75">
      <c r="A18" s="5" t="s">
        <v>87</v>
      </c>
      <c r="B18" s="1"/>
      <c r="C18" s="2">
        <v>1759</v>
      </c>
      <c r="D18" s="2">
        <v>80</v>
      </c>
      <c r="E18" s="2">
        <v>3051</v>
      </c>
      <c r="F18" s="2">
        <v>440</v>
      </c>
      <c r="H18" s="13">
        <f t="shared" si="0"/>
        <v>0.04548038658328596</v>
      </c>
      <c r="I18" s="15">
        <f t="shared" si="1"/>
        <v>1.7345082433200683</v>
      </c>
    </row>
    <row r="19" spans="1:9" ht="14.25">
      <c r="A19" s="7" t="s">
        <v>3</v>
      </c>
      <c r="B19" s="1"/>
      <c r="C19" s="19">
        <v>11836</v>
      </c>
      <c r="D19" s="19">
        <v>692</v>
      </c>
      <c r="E19" s="19">
        <v>28852</v>
      </c>
      <c r="F19" s="19">
        <v>2717</v>
      </c>
      <c r="G19" s="8"/>
      <c r="H19" s="14">
        <f t="shared" si="0"/>
        <v>0.05846569787090233</v>
      </c>
      <c r="I19" s="16">
        <f t="shared" si="1"/>
        <v>2.4376478540047315</v>
      </c>
    </row>
    <row r="20" spans="1:9" ht="14.25">
      <c r="A20" s="7" t="s">
        <v>4</v>
      </c>
      <c r="B20" s="1"/>
      <c r="C20" s="19">
        <v>12140</v>
      </c>
      <c r="D20" s="19">
        <v>923</v>
      </c>
      <c r="E20" s="19">
        <v>36545</v>
      </c>
      <c r="F20" s="19">
        <v>2080</v>
      </c>
      <c r="G20" s="8"/>
      <c r="H20" s="14">
        <f t="shared" si="0"/>
        <v>0.07602965403624382</v>
      </c>
      <c r="I20" s="16">
        <f t="shared" si="1"/>
        <v>3.010296540362438</v>
      </c>
    </row>
    <row r="21" spans="1:9" ht="16.5">
      <c r="A21" s="4" t="s">
        <v>28</v>
      </c>
      <c r="B21" s="1"/>
      <c r="C21" s="1"/>
      <c r="D21" s="1"/>
      <c r="E21" s="1"/>
      <c r="F21" s="1"/>
      <c r="H21" s="14"/>
      <c r="I21" s="16"/>
    </row>
    <row r="22" spans="1:9" ht="12.75">
      <c r="A22" s="5" t="s">
        <v>5</v>
      </c>
      <c r="B22" s="1"/>
      <c r="C22" s="2">
        <v>2684</v>
      </c>
      <c r="D22" s="2">
        <v>284</v>
      </c>
      <c r="E22" s="2">
        <v>15020</v>
      </c>
      <c r="F22" s="2">
        <v>222</v>
      </c>
      <c r="H22" s="13">
        <f aca="true" t="shared" si="2" ref="H22:H32">SUM(D22/C22)</f>
        <v>0.10581222056631892</v>
      </c>
      <c r="I22" s="15">
        <f t="shared" si="1"/>
        <v>5.596125186289121</v>
      </c>
    </row>
    <row r="23" spans="1:9" ht="12.75">
      <c r="A23" s="5" t="s">
        <v>29</v>
      </c>
      <c r="B23" s="1"/>
      <c r="C23" s="2">
        <v>999</v>
      </c>
      <c r="D23" s="2">
        <v>84</v>
      </c>
      <c r="E23" s="2">
        <v>5598</v>
      </c>
      <c r="F23" s="2">
        <v>81</v>
      </c>
      <c r="H23" s="13">
        <f t="shared" si="2"/>
        <v>0.08408408408408409</v>
      </c>
      <c r="I23" s="15">
        <f t="shared" si="1"/>
        <v>5.603603603603603</v>
      </c>
    </row>
    <row r="24" spans="1:9" ht="12.75">
      <c r="A24" s="5" t="s">
        <v>6</v>
      </c>
      <c r="B24" s="1"/>
      <c r="C24" s="2">
        <v>181</v>
      </c>
      <c r="D24" s="2">
        <v>14</v>
      </c>
      <c r="E24" s="2">
        <v>495</v>
      </c>
      <c r="F24" s="2">
        <v>31</v>
      </c>
      <c r="H24" s="13">
        <f t="shared" si="2"/>
        <v>0.07734806629834254</v>
      </c>
      <c r="I24" s="15">
        <f t="shared" si="1"/>
        <v>2.734806629834254</v>
      </c>
    </row>
    <row r="25" spans="1:9" ht="12.75">
      <c r="A25" s="5" t="s">
        <v>7</v>
      </c>
      <c r="B25" s="1"/>
      <c r="C25" s="2">
        <v>300</v>
      </c>
      <c r="D25" s="2">
        <v>13</v>
      </c>
      <c r="E25" s="2">
        <v>810</v>
      </c>
      <c r="F25" s="2">
        <v>19</v>
      </c>
      <c r="H25" s="13">
        <f t="shared" si="2"/>
        <v>0.043333333333333335</v>
      </c>
      <c r="I25" s="15">
        <f t="shared" si="1"/>
        <v>2.7</v>
      </c>
    </row>
    <row r="26" spans="1:9" ht="12.75">
      <c r="A26" s="5" t="s">
        <v>8</v>
      </c>
      <c r="B26" s="1"/>
      <c r="C26" s="2">
        <v>194</v>
      </c>
      <c r="D26" s="2">
        <v>8</v>
      </c>
      <c r="E26" s="2">
        <v>469</v>
      </c>
      <c r="F26" s="2">
        <v>23</v>
      </c>
      <c r="H26" s="13">
        <f t="shared" si="2"/>
        <v>0.041237113402061855</v>
      </c>
      <c r="I26" s="15">
        <f t="shared" si="1"/>
        <v>2.417525773195876</v>
      </c>
    </row>
    <row r="27" spans="1:9" ht="12.75">
      <c r="A27" s="5" t="s">
        <v>9</v>
      </c>
      <c r="B27" s="1"/>
      <c r="C27" s="2">
        <v>312</v>
      </c>
      <c r="D27" s="2">
        <v>19</v>
      </c>
      <c r="E27" s="2">
        <v>1147</v>
      </c>
      <c r="F27" s="2">
        <v>25</v>
      </c>
      <c r="H27" s="13">
        <f t="shared" si="2"/>
        <v>0.060897435897435896</v>
      </c>
      <c r="I27" s="15">
        <f t="shared" si="1"/>
        <v>3.676282051282051</v>
      </c>
    </row>
    <row r="28" spans="1:9" ht="12.75">
      <c r="A28" s="5" t="s">
        <v>10</v>
      </c>
      <c r="B28" s="1"/>
      <c r="C28" s="2">
        <v>367</v>
      </c>
      <c r="D28" s="2">
        <v>31</v>
      </c>
      <c r="E28" s="2">
        <v>679</v>
      </c>
      <c r="F28" s="2">
        <v>91</v>
      </c>
      <c r="H28" s="13">
        <f t="shared" si="2"/>
        <v>0.08446866485013624</v>
      </c>
      <c r="I28" s="15">
        <f t="shared" si="1"/>
        <v>1.8501362397820162</v>
      </c>
    </row>
    <row r="29" spans="1:9" ht="12.75">
      <c r="A29" s="5" t="s">
        <v>11</v>
      </c>
      <c r="B29" s="1"/>
      <c r="C29" s="2">
        <v>172</v>
      </c>
      <c r="D29" s="2"/>
      <c r="E29" s="2">
        <v>194</v>
      </c>
      <c r="F29" s="2"/>
      <c r="H29" s="13">
        <f t="shared" si="2"/>
        <v>0</v>
      </c>
      <c r="I29" s="15">
        <f t="shared" si="1"/>
        <v>1.127906976744186</v>
      </c>
    </row>
    <row r="30" spans="1:9" ht="12.75">
      <c r="A30" s="5" t="s">
        <v>12</v>
      </c>
      <c r="B30" s="1"/>
      <c r="C30" s="2">
        <v>60</v>
      </c>
      <c r="D30" s="2">
        <v>3</v>
      </c>
      <c r="E30" s="2">
        <v>42</v>
      </c>
      <c r="F30" s="2">
        <v>1</v>
      </c>
      <c r="H30" s="13">
        <f t="shared" si="2"/>
        <v>0.05</v>
      </c>
      <c r="I30" s="15">
        <f t="shared" si="1"/>
        <v>0.7</v>
      </c>
    </row>
    <row r="31" spans="1:9" ht="12.75">
      <c r="A31" s="5" t="s">
        <v>13</v>
      </c>
      <c r="B31" s="1"/>
      <c r="C31" s="2">
        <v>118</v>
      </c>
      <c r="D31" s="2">
        <v>5</v>
      </c>
      <c r="E31" s="2">
        <v>174</v>
      </c>
      <c r="F31" s="2">
        <v>39</v>
      </c>
      <c r="H31" s="13">
        <f t="shared" si="2"/>
        <v>0.0423728813559322</v>
      </c>
      <c r="I31" s="15">
        <f t="shared" si="1"/>
        <v>1.4745762711864407</v>
      </c>
    </row>
    <row r="32" spans="1:9" ht="14.25">
      <c r="A32" s="8" t="s">
        <v>14</v>
      </c>
      <c r="B32" s="1"/>
      <c r="C32" s="19">
        <v>5387</v>
      </c>
      <c r="D32" s="19">
        <v>461</v>
      </c>
      <c r="E32" s="19">
        <v>24628</v>
      </c>
      <c r="F32" s="19">
        <v>532</v>
      </c>
      <c r="G32" s="8"/>
      <c r="H32" s="14">
        <f t="shared" si="2"/>
        <v>0.08557638759977725</v>
      </c>
      <c r="I32" s="16">
        <f t="shared" si="1"/>
        <v>4.571746797846668</v>
      </c>
    </row>
    <row r="33" spans="1:9" ht="13.5" customHeight="1">
      <c r="A33" s="4" t="s">
        <v>30</v>
      </c>
      <c r="B33" s="1"/>
      <c r="C33" s="1"/>
      <c r="D33" s="1"/>
      <c r="E33" s="1"/>
      <c r="F33" s="1"/>
      <c r="H33" s="14"/>
      <c r="I33" s="16"/>
    </row>
    <row r="34" spans="1:9" ht="12.75" hidden="1">
      <c r="A34" t="s">
        <v>76</v>
      </c>
      <c r="B34" s="1"/>
      <c r="C34" s="2">
        <v>71</v>
      </c>
      <c r="D34" s="1"/>
      <c r="E34" s="1"/>
      <c r="F34" s="2">
        <v>1</v>
      </c>
      <c r="H34" s="13"/>
      <c r="I34" s="15"/>
    </row>
    <row r="35" spans="1:9" ht="12.75" hidden="1">
      <c r="A35" t="s">
        <v>75</v>
      </c>
      <c r="B35" s="1"/>
      <c r="C35" s="2">
        <v>8</v>
      </c>
      <c r="D35" s="1"/>
      <c r="E35" s="1"/>
      <c r="F35" s="2"/>
      <c r="H35" s="13">
        <f aca="true" t="shared" si="3" ref="H35:H50">SUM(D35/C35)</f>
        <v>0</v>
      </c>
      <c r="I35" s="15">
        <f t="shared" si="1"/>
        <v>0</v>
      </c>
    </row>
    <row r="36" spans="1:9" ht="12.75" hidden="1">
      <c r="A36" s="5" t="s">
        <v>74</v>
      </c>
      <c r="B36" s="1"/>
      <c r="C36" s="2">
        <v>82</v>
      </c>
      <c r="D36" s="1"/>
      <c r="E36" s="1"/>
      <c r="F36" s="2"/>
      <c r="H36" s="13">
        <f t="shared" si="3"/>
        <v>0</v>
      </c>
      <c r="I36" s="15">
        <f t="shared" si="1"/>
        <v>0</v>
      </c>
    </row>
    <row r="37" spans="1:9" ht="12.75" hidden="1">
      <c r="A37" t="s">
        <v>77</v>
      </c>
      <c r="B37" s="1"/>
      <c r="C37" s="2">
        <v>264</v>
      </c>
      <c r="D37" s="2">
        <v>1</v>
      </c>
      <c r="E37" s="2">
        <v>5</v>
      </c>
      <c r="F37" s="2"/>
      <c r="H37" s="13">
        <f t="shared" si="3"/>
        <v>0.003787878787878788</v>
      </c>
      <c r="I37" s="15">
        <f t="shared" si="1"/>
        <v>0.01893939393939394</v>
      </c>
    </row>
    <row r="38" spans="1:9" ht="12.75" hidden="1">
      <c r="A38" t="s">
        <v>78</v>
      </c>
      <c r="B38" s="1"/>
      <c r="C38" s="2">
        <v>51</v>
      </c>
      <c r="D38" s="2"/>
      <c r="E38" s="2"/>
      <c r="F38" s="2"/>
      <c r="H38" s="13">
        <f t="shared" si="3"/>
        <v>0</v>
      </c>
      <c r="I38" s="15">
        <f t="shared" si="1"/>
        <v>0</v>
      </c>
    </row>
    <row r="39" spans="1:9" ht="12.75" hidden="1">
      <c r="A39" t="s">
        <v>79</v>
      </c>
      <c r="B39" s="1"/>
      <c r="C39" s="2">
        <v>32</v>
      </c>
      <c r="D39" s="2"/>
      <c r="E39" s="2">
        <v>13</v>
      </c>
      <c r="F39" s="2"/>
      <c r="H39" s="13">
        <f t="shared" si="3"/>
        <v>0</v>
      </c>
      <c r="I39" s="15">
        <f t="shared" si="1"/>
        <v>0.40625</v>
      </c>
    </row>
    <row r="40" spans="1:9" ht="12.75" hidden="1">
      <c r="A40" t="s">
        <v>88</v>
      </c>
      <c r="B40" s="1"/>
      <c r="C40" s="2">
        <v>69</v>
      </c>
      <c r="D40" s="2"/>
      <c r="E40" s="2">
        <v>11</v>
      </c>
      <c r="F40" s="2"/>
      <c r="H40" s="13">
        <f t="shared" si="3"/>
        <v>0</v>
      </c>
      <c r="I40" s="15">
        <f t="shared" si="1"/>
        <v>0.15942028985507245</v>
      </c>
    </row>
    <row r="41" spans="1:9" ht="12.75" hidden="1">
      <c r="A41" s="5" t="s">
        <v>1</v>
      </c>
      <c r="B41" s="1"/>
      <c r="C41" s="2">
        <v>49</v>
      </c>
      <c r="D41" s="2"/>
      <c r="E41" s="2">
        <v>18</v>
      </c>
      <c r="F41" s="2"/>
      <c r="H41" s="13">
        <f t="shared" si="3"/>
        <v>0</v>
      </c>
      <c r="I41" s="15">
        <f t="shared" si="1"/>
        <v>0.3673469387755102</v>
      </c>
    </row>
    <row r="42" spans="1:9" ht="12.75" hidden="1">
      <c r="A42" s="5" t="s">
        <v>2</v>
      </c>
      <c r="B42" s="1"/>
      <c r="C42" s="2">
        <v>27</v>
      </c>
      <c r="D42" s="2">
        <v>1</v>
      </c>
      <c r="E42" s="2">
        <v>5</v>
      </c>
      <c r="F42" s="2"/>
      <c r="H42" s="13">
        <f t="shared" si="3"/>
        <v>0.037037037037037035</v>
      </c>
      <c r="I42" s="15">
        <f t="shared" si="1"/>
        <v>0.18518518518518517</v>
      </c>
    </row>
    <row r="43" spans="1:9" ht="12.75" hidden="1">
      <c r="A43" t="s">
        <v>81</v>
      </c>
      <c r="B43" s="1"/>
      <c r="C43" s="2">
        <v>43</v>
      </c>
      <c r="D43" s="2"/>
      <c r="E43" s="2"/>
      <c r="F43" s="2"/>
      <c r="H43" s="13">
        <f t="shared" si="3"/>
        <v>0</v>
      </c>
      <c r="I43" s="15">
        <f t="shared" si="1"/>
        <v>0</v>
      </c>
    </row>
    <row r="44" spans="1:9" ht="12.75" hidden="1">
      <c r="A44" s="5" t="s">
        <v>82</v>
      </c>
      <c r="B44" s="1"/>
      <c r="C44" s="2">
        <v>71</v>
      </c>
      <c r="D44" s="2">
        <v>1</v>
      </c>
      <c r="E44" s="2">
        <v>10</v>
      </c>
      <c r="F44" s="2"/>
      <c r="H44" s="13">
        <f t="shared" si="3"/>
        <v>0.014084507042253521</v>
      </c>
      <c r="I44" s="15">
        <f t="shared" si="1"/>
        <v>0.14084507042253522</v>
      </c>
    </row>
    <row r="45" spans="1:9" ht="12.75" hidden="1">
      <c r="A45" s="5" t="s">
        <v>83</v>
      </c>
      <c r="B45" s="1"/>
      <c r="C45" s="2"/>
      <c r="D45" s="2"/>
      <c r="E45" s="2"/>
      <c r="F45" s="2"/>
      <c r="H45" s="13"/>
      <c r="I45" s="15"/>
    </row>
    <row r="46" spans="1:9" ht="12.75" hidden="1">
      <c r="A46" s="5" t="s">
        <v>84</v>
      </c>
      <c r="B46" s="1"/>
      <c r="C46" s="2">
        <v>2</v>
      </c>
      <c r="D46" s="2"/>
      <c r="E46" s="2"/>
      <c r="F46" s="2"/>
      <c r="H46" s="13">
        <f t="shared" si="3"/>
        <v>0</v>
      </c>
      <c r="I46" s="15">
        <f t="shared" si="1"/>
        <v>0</v>
      </c>
    </row>
    <row r="47" spans="1:9" ht="12.75" hidden="1">
      <c r="A47" s="5" t="s">
        <v>85</v>
      </c>
      <c r="B47" s="1"/>
      <c r="C47" s="2"/>
      <c r="D47" s="2"/>
      <c r="E47" s="2"/>
      <c r="F47" s="2"/>
      <c r="H47" s="13"/>
      <c r="I47" s="15"/>
    </row>
    <row r="48" spans="1:9" ht="12.75" hidden="1">
      <c r="A48" t="s">
        <v>86</v>
      </c>
      <c r="B48" s="1"/>
      <c r="C48" s="2">
        <v>5</v>
      </c>
      <c r="D48" s="2">
        <v>1</v>
      </c>
      <c r="E48" s="2">
        <v>9</v>
      </c>
      <c r="F48" s="2"/>
      <c r="H48" s="13">
        <f t="shared" si="3"/>
        <v>0.2</v>
      </c>
      <c r="I48" s="15">
        <f t="shared" si="1"/>
        <v>1.8</v>
      </c>
    </row>
    <row r="49" spans="1:9" ht="12.75" hidden="1">
      <c r="A49" s="5" t="s">
        <v>87</v>
      </c>
      <c r="B49" s="1"/>
      <c r="C49" s="2">
        <v>118</v>
      </c>
      <c r="D49" s="2">
        <v>8</v>
      </c>
      <c r="E49" s="2">
        <v>48</v>
      </c>
      <c r="F49" s="2"/>
      <c r="H49" s="13">
        <f t="shared" si="3"/>
        <v>0.06779661016949153</v>
      </c>
      <c r="I49" s="15">
        <f t="shared" si="1"/>
        <v>0.4067796610169492</v>
      </c>
    </row>
    <row r="50" spans="1:9" ht="14.25">
      <c r="A50" s="8" t="s">
        <v>14</v>
      </c>
      <c r="B50" s="1"/>
      <c r="C50" s="19">
        <v>892</v>
      </c>
      <c r="D50" s="19">
        <v>12</v>
      </c>
      <c r="E50" s="19">
        <v>119</v>
      </c>
      <c r="F50" s="19">
        <v>1</v>
      </c>
      <c r="G50" s="8"/>
      <c r="H50" s="14">
        <f t="shared" si="3"/>
        <v>0.013452914798206279</v>
      </c>
      <c r="I50" s="16">
        <f t="shared" si="1"/>
        <v>0.13340807174887892</v>
      </c>
    </row>
    <row r="51" spans="1:9" ht="16.5">
      <c r="A51" s="4" t="s">
        <v>31</v>
      </c>
      <c r="B51" s="1"/>
      <c r="C51" s="1"/>
      <c r="D51" s="1"/>
      <c r="E51" s="1"/>
      <c r="F51" s="1"/>
      <c r="H51" s="14"/>
      <c r="I51" s="16"/>
    </row>
    <row r="52" spans="1:9" ht="12.75" hidden="1">
      <c r="A52" t="s">
        <v>76</v>
      </c>
      <c r="B52" s="1"/>
      <c r="C52" s="2">
        <v>399</v>
      </c>
      <c r="D52" s="2">
        <v>1</v>
      </c>
      <c r="E52" s="2">
        <v>6</v>
      </c>
      <c r="F52" s="2">
        <v>101</v>
      </c>
      <c r="H52" s="13"/>
      <c r="I52" s="15"/>
    </row>
    <row r="53" spans="1:9" ht="12.75" hidden="1">
      <c r="A53" t="s">
        <v>75</v>
      </c>
      <c r="B53" s="1"/>
      <c r="C53" s="2">
        <v>23</v>
      </c>
      <c r="D53" s="2"/>
      <c r="E53" s="2">
        <v>5</v>
      </c>
      <c r="F53" s="2">
        <v>12</v>
      </c>
      <c r="H53" s="13">
        <f aca="true" t="shared" si="4" ref="H53:H64">SUM(D53/C53)</f>
        <v>0</v>
      </c>
      <c r="I53" s="15">
        <f t="shared" si="1"/>
        <v>0.21739130434782608</v>
      </c>
    </row>
    <row r="54" spans="1:9" ht="12.75" hidden="1">
      <c r="A54" s="5" t="s">
        <v>74</v>
      </c>
      <c r="B54" s="1"/>
      <c r="C54" s="2">
        <v>24</v>
      </c>
      <c r="D54" s="2"/>
      <c r="E54" s="2">
        <v>2</v>
      </c>
      <c r="F54" s="2">
        <v>14</v>
      </c>
      <c r="H54" s="13">
        <f t="shared" si="4"/>
        <v>0</v>
      </c>
      <c r="I54" s="15">
        <f t="shared" si="1"/>
        <v>0.08333333333333333</v>
      </c>
    </row>
    <row r="55" spans="1:9" ht="12.75" hidden="1">
      <c r="A55" t="s">
        <v>77</v>
      </c>
      <c r="B55" s="1"/>
      <c r="C55" s="2">
        <v>68</v>
      </c>
      <c r="D55" s="2"/>
      <c r="E55" s="2"/>
      <c r="F55" s="2">
        <v>87</v>
      </c>
      <c r="H55" s="13">
        <f t="shared" si="4"/>
        <v>0</v>
      </c>
      <c r="I55" s="15">
        <f t="shared" si="1"/>
        <v>0</v>
      </c>
    </row>
    <row r="56" spans="1:9" ht="12.75" hidden="1">
      <c r="A56" t="s">
        <v>78</v>
      </c>
      <c r="B56" s="1"/>
      <c r="C56" s="2">
        <v>78</v>
      </c>
      <c r="D56" s="2"/>
      <c r="E56" s="2"/>
      <c r="F56" s="2">
        <v>139</v>
      </c>
      <c r="H56" s="13">
        <f t="shared" si="4"/>
        <v>0</v>
      </c>
      <c r="I56" s="15">
        <f t="shared" si="1"/>
        <v>0</v>
      </c>
    </row>
    <row r="57" spans="1:9" ht="12.75" hidden="1">
      <c r="A57" t="s">
        <v>79</v>
      </c>
      <c r="B57" s="1"/>
      <c r="C57" s="2">
        <v>20</v>
      </c>
      <c r="D57" s="2"/>
      <c r="E57" s="2"/>
      <c r="F57" s="2">
        <v>36</v>
      </c>
      <c r="H57" s="13">
        <f t="shared" si="4"/>
        <v>0</v>
      </c>
      <c r="I57" s="15">
        <f t="shared" si="1"/>
        <v>0</v>
      </c>
    </row>
    <row r="58" spans="1:9" ht="12.75" hidden="1">
      <c r="A58" t="s">
        <v>88</v>
      </c>
      <c r="B58" s="1"/>
      <c r="C58" s="2">
        <v>109</v>
      </c>
      <c r="D58" s="2"/>
      <c r="E58" s="2">
        <v>13</v>
      </c>
      <c r="F58" s="2">
        <v>89</v>
      </c>
      <c r="H58" s="13">
        <f t="shared" si="4"/>
        <v>0</v>
      </c>
      <c r="I58" s="15">
        <f t="shared" si="1"/>
        <v>0.11926605504587157</v>
      </c>
    </row>
    <row r="59" spans="1:9" ht="12.75" hidden="1">
      <c r="A59" s="5" t="s">
        <v>1</v>
      </c>
      <c r="B59" s="1"/>
      <c r="C59" s="2">
        <v>44</v>
      </c>
      <c r="D59" s="2"/>
      <c r="E59" s="2">
        <v>10</v>
      </c>
      <c r="F59" s="2">
        <v>72</v>
      </c>
      <c r="H59" s="13">
        <f t="shared" si="4"/>
        <v>0</v>
      </c>
      <c r="I59" s="15">
        <f t="shared" si="1"/>
        <v>0.22727272727272727</v>
      </c>
    </row>
    <row r="60" spans="1:9" ht="12.75" hidden="1">
      <c r="A60" s="5" t="s">
        <v>2</v>
      </c>
      <c r="B60" s="1"/>
      <c r="C60" s="2">
        <v>8</v>
      </c>
      <c r="D60" s="2"/>
      <c r="E60" s="2"/>
      <c r="F60" s="2">
        <v>21</v>
      </c>
      <c r="H60" s="13">
        <f t="shared" si="4"/>
        <v>0</v>
      </c>
      <c r="I60" s="15">
        <f t="shared" si="1"/>
        <v>0</v>
      </c>
    </row>
    <row r="61" spans="1:9" ht="12.75" hidden="1">
      <c r="A61" t="s">
        <v>81</v>
      </c>
      <c r="B61" s="1"/>
      <c r="C61" s="2">
        <v>122</v>
      </c>
      <c r="D61" s="2"/>
      <c r="E61" s="2">
        <v>1</v>
      </c>
      <c r="F61" s="2">
        <v>65</v>
      </c>
      <c r="H61" s="13">
        <f t="shared" si="4"/>
        <v>0</v>
      </c>
      <c r="I61" s="15">
        <f t="shared" si="1"/>
        <v>0.00819672131147541</v>
      </c>
    </row>
    <row r="62" spans="1:9" ht="12.75" hidden="1">
      <c r="A62" s="5" t="s">
        <v>82</v>
      </c>
      <c r="B62" s="1"/>
      <c r="C62" s="2">
        <v>270</v>
      </c>
      <c r="D62" s="2"/>
      <c r="E62" s="2">
        <v>21</v>
      </c>
      <c r="F62" s="2">
        <v>98</v>
      </c>
      <c r="H62" s="13">
        <f t="shared" si="4"/>
        <v>0</v>
      </c>
      <c r="I62" s="15">
        <f t="shared" si="1"/>
        <v>0.07777777777777778</v>
      </c>
    </row>
    <row r="63" spans="1:9" ht="12.75" hidden="1">
      <c r="A63" s="5" t="s">
        <v>83</v>
      </c>
      <c r="B63" s="1"/>
      <c r="C63" s="2"/>
      <c r="D63" s="2"/>
      <c r="E63" s="2">
        <v>2</v>
      </c>
      <c r="F63" s="2"/>
      <c r="H63" s="13" t="e">
        <f t="shared" si="4"/>
        <v>#DIV/0!</v>
      </c>
      <c r="I63" s="15" t="e">
        <f t="shared" si="1"/>
        <v>#DIV/0!</v>
      </c>
    </row>
    <row r="64" spans="1:9" ht="12.75" hidden="1">
      <c r="A64" s="5" t="s">
        <v>84</v>
      </c>
      <c r="B64" s="1"/>
      <c r="C64" s="2">
        <v>28</v>
      </c>
      <c r="D64" s="2"/>
      <c r="E64" s="2">
        <v>1</v>
      </c>
      <c r="F64" s="2"/>
      <c r="H64" s="13">
        <f t="shared" si="4"/>
        <v>0</v>
      </c>
      <c r="I64" s="15">
        <f t="shared" si="1"/>
        <v>0.03571428571428571</v>
      </c>
    </row>
    <row r="65" spans="1:9" ht="12.75" hidden="1">
      <c r="A65" s="5" t="s">
        <v>85</v>
      </c>
      <c r="B65" s="1"/>
      <c r="C65" s="2"/>
      <c r="D65" s="2"/>
      <c r="E65" s="2">
        <v>2</v>
      </c>
      <c r="F65" s="2">
        <v>1</v>
      </c>
      <c r="H65" s="13"/>
      <c r="I65" s="15"/>
    </row>
    <row r="66" spans="1:9" ht="12.75" hidden="1">
      <c r="A66" t="s">
        <v>86</v>
      </c>
      <c r="B66" s="1"/>
      <c r="C66" s="2">
        <v>125</v>
      </c>
      <c r="D66" s="2"/>
      <c r="E66" s="2">
        <v>3</v>
      </c>
      <c r="F66" s="2">
        <v>110</v>
      </c>
      <c r="H66" s="13">
        <f>SUM(D66/C66)</f>
        <v>0</v>
      </c>
      <c r="I66" s="15">
        <f t="shared" si="1"/>
        <v>0.024</v>
      </c>
    </row>
    <row r="67" spans="1:9" ht="12.75" hidden="1">
      <c r="A67" s="5" t="s">
        <v>87</v>
      </c>
      <c r="B67" s="1"/>
      <c r="C67" s="2">
        <v>199</v>
      </c>
      <c r="D67" s="2"/>
      <c r="E67" s="2">
        <v>7</v>
      </c>
      <c r="F67" s="2">
        <v>143</v>
      </c>
      <c r="H67" s="13">
        <f>SUM(D67/C67)</f>
        <v>0</v>
      </c>
      <c r="I67" s="15">
        <f t="shared" si="1"/>
        <v>0.035175879396984924</v>
      </c>
    </row>
    <row r="68" spans="1:9" ht="14.25">
      <c r="A68" s="8" t="s">
        <v>14</v>
      </c>
      <c r="B68" s="1"/>
      <c r="C68" s="19">
        <v>1517</v>
      </c>
      <c r="D68" s="19">
        <v>1</v>
      </c>
      <c r="E68" s="19">
        <v>73</v>
      </c>
      <c r="F68" s="19">
        <v>988</v>
      </c>
      <c r="G68" s="8"/>
      <c r="H68" s="14">
        <f>SUM(D68/C68)</f>
        <v>0.0006591957811470006</v>
      </c>
      <c r="I68" s="16">
        <f t="shared" si="1"/>
        <v>0.04812129202373105</v>
      </c>
    </row>
    <row r="69" spans="1:9" ht="15.75">
      <c r="A69" s="10" t="s">
        <v>32</v>
      </c>
      <c r="B69" s="1"/>
      <c r="C69" s="1"/>
      <c r="D69" s="1"/>
      <c r="E69" s="1"/>
      <c r="F69" s="1"/>
      <c r="H69" s="14"/>
      <c r="I69" s="16"/>
    </row>
    <row r="70" spans="1:9" ht="12.75">
      <c r="A70" t="s">
        <v>76</v>
      </c>
      <c r="B70" s="1"/>
      <c r="C70" s="2">
        <v>75</v>
      </c>
      <c r="D70" s="2">
        <v>7</v>
      </c>
      <c r="E70" s="2">
        <v>370</v>
      </c>
      <c r="F70" s="2">
        <v>9</v>
      </c>
      <c r="H70" s="13">
        <f aca="true" t="shared" si="5" ref="H70:H135">SUM(D70/C70)</f>
        <v>0.09333333333333334</v>
      </c>
      <c r="I70" s="15">
        <f aca="true" t="shared" si="6" ref="I70:I135">SUM(E70/C70)</f>
        <v>4.933333333333334</v>
      </c>
    </row>
    <row r="71" spans="1:9" ht="12.75">
      <c r="A71" t="s">
        <v>75</v>
      </c>
      <c r="B71" s="1"/>
      <c r="C71" s="2">
        <v>43</v>
      </c>
      <c r="D71" s="2">
        <v>5</v>
      </c>
      <c r="E71" s="2">
        <v>103</v>
      </c>
      <c r="F71" s="2">
        <v>5</v>
      </c>
      <c r="H71" s="13">
        <f t="shared" si="5"/>
        <v>0.11627906976744186</v>
      </c>
      <c r="I71" s="15">
        <f t="shared" si="6"/>
        <v>2.395348837209302</v>
      </c>
    </row>
    <row r="72" spans="1:9" ht="12.75">
      <c r="A72" s="5" t="s">
        <v>74</v>
      </c>
      <c r="B72" s="1"/>
      <c r="C72" s="2">
        <v>31</v>
      </c>
      <c r="D72" s="2"/>
      <c r="E72" s="2">
        <v>39</v>
      </c>
      <c r="F72" s="2">
        <v>3</v>
      </c>
      <c r="H72" s="13">
        <f t="shared" si="5"/>
        <v>0</v>
      </c>
      <c r="I72" s="15">
        <f t="shared" si="6"/>
        <v>1.2580645161290323</v>
      </c>
    </row>
    <row r="73" spans="1:9" ht="12.75">
      <c r="A73" t="s">
        <v>77</v>
      </c>
      <c r="B73" s="1"/>
      <c r="C73" s="2">
        <v>44</v>
      </c>
      <c r="D73" s="2">
        <v>4</v>
      </c>
      <c r="E73" s="2">
        <v>124</v>
      </c>
      <c r="F73" s="2">
        <v>4</v>
      </c>
      <c r="H73" s="13">
        <f t="shared" si="5"/>
        <v>0.09090909090909091</v>
      </c>
      <c r="I73" s="15">
        <f t="shared" si="6"/>
        <v>2.8181818181818183</v>
      </c>
    </row>
    <row r="74" spans="1:9" ht="12.75">
      <c r="A74" t="s">
        <v>78</v>
      </c>
      <c r="B74" s="1"/>
      <c r="C74" s="2">
        <v>66</v>
      </c>
      <c r="D74" s="2">
        <v>5</v>
      </c>
      <c r="E74" s="2">
        <v>131</v>
      </c>
      <c r="F74" s="2">
        <v>4</v>
      </c>
      <c r="H74" s="13">
        <f t="shared" si="5"/>
        <v>0.07575757575757576</v>
      </c>
      <c r="I74" s="15">
        <f t="shared" si="6"/>
        <v>1.9848484848484849</v>
      </c>
    </row>
    <row r="75" spans="1:9" ht="12.75">
      <c r="A75" t="s">
        <v>79</v>
      </c>
      <c r="B75" s="1"/>
      <c r="C75" s="2">
        <v>529</v>
      </c>
      <c r="D75" s="2">
        <v>37</v>
      </c>
      <c r="E75" s="2">
        <v>2032</v>
      </c>
      <c r="F75" s="2">
        <v>57</v>
      </c>
      <c r="H75" s="13">
        <f t="shared" si="5"/>
        <v>0.06994328922495274</v>
      </c>
      <c r="I75" s="15">
        <f t="shared" si="6"/>
        <v>3.8412098298676747</v>
      </c>
    </row>
    <row r="76" spans="1:9" ht="12.75">
      <c r="A76" t="s">
        <v>88</v>
      </c>
      <c r="B76" s="1"/>
      <c r="C76" s="2">
        <v>532</v>
      </c>
      <c r="D76" s="2">
        <v>112</v>
      </c>
      <c r="E76" s="2">
        <v>2719</v>
      </c>
      <c r="F76" s="2">
        <v>17</v>
      </c>
      <c r="H76" s="13">
        <f t="shared" si="5"/>
        <v>0.21052631578947367</v>
      </c>
      <c r="I76" s="15">
        <f t="shared" si="6"/>
        <v>5.110902255639098</v>
      </c>
    </row>
    <row r="77" spans="1:9" ht="12.75">
      <c r="A77" s="5" t="s">
        <v>1</v>
      </c>
      <c r="B77" s="1"/>
      <c r="C77" s="2">
        <v>220</v>
      </c>
      <c r="D77" s="2">
        <v>25</v>
      </c>
      <c r="E77" s="2">
        <v>990</v>
      </c>
      <c r="F77" s="2">
        <v>14</v>
      </c>
      <c r="H77" s="13">
        <f t="shared" si="5"/>
        <v>0.11363636363636363</v>
      </c>
      <c r="I77" s="15">
        <f t="shared" si="6"/>
        <v>4.5</v>
      </c>
    </row>
    <row r="78" spans="1:9" ht="12.75">
      <c r="A78" s="5" t="s">
        <v>2</v>
      </c>
      <c r="B78" s="1"/>
      <c r="C78" s="2">
        <v>11</v>
      </c>
      <c r="D78" s="2"/>
      <c r="E78" s="2">
        <v>14</v>
      </c>
      <c r="F78" s="2">
        <v>5</v>
      </c>
      <c r="H78" s="13">
        <f t="shared" si="5"/>
        <v>0</v>
      </c>
      <c r="I78" s="15">
        <f t="shared" si="6"/>
        <v>1.2727272727272727</v>
      </c>
    </row>
    <row r="79" spans="1:9" ht="12.75">
      <c r="A79" t="s">
        <v>81</v>
      </c>
      <c r="B79" s="1"/>
      <c r="C79" s="2">
        <v>293</v>
      </c>
      <c r="D79" s="2"/>
      <c r="E79" s="2">
        <v>572</v>
      </c>
      <c r="F79" s="2">
        <v>27</v>
      </c>
      <c r="H79" s="13">
        <f t="shared" si="5"/>
        <v>0</v>
      </c>
      <c r="I79" s="15">
        <f t="shared" si="6"/>
        <v>1.9522184300341296</v>
      </c>
    </row>
    <row r="80" spans="1:9" ht="12.75">
      <c r="A80" s="5" t="s">
        <v>82</v>
      </c>
      <c r="B80" s="1"/>
      <c r="C80" s="2">
        <v>3714</v>
      </c>
      <c r="D80" s="2">
        <v>289</v>
      </c>
      <c r="E80" s="2">
        <v>18089</v>
      </c>
      <c r="F80" s="2">
        <v>406</v>
      </c>
      <c r="H80" s="13">
        <f t="shared" si="5"/>
        <v>0.07781367797522887</v>
      </c>
      <c r="I80" s="15">
        <f t="shared" si="6"/>
        <v>4.870490037695207</v>
      </c>
    </row>
    <row r="81" spans="1:9" ht="12.75">
      <c r="A81" s="5" t="s">
        <v>83</v>
      </c>
      <c r="B81" s="1"/>
      <c r="C81" s="2">
        <v>430</v>
      </c>
      <c r="D81" s="2">
        <v>17</v>
      </c>
      <c r="E81" s="2">
        <v>1466</v>
      </c>
      <c r="F81" s="2">
        <v>43</v>
      </c>
      <c r="H81" s="13">
        <f t="shared" si="5"/>
        <v>0.03953488372093023</v>
      </c>
      <c r="I81" s="15">
        <f t="shared" si="6"/>
        <v>3.4093023255813955</v>
      </c>
    </row>
    <row r="82" spans="1:9" ht="12.75">
      <c r="A82" s="5" t="s">
        <v>84</v>
      </c>
      <c r="B82" s="1"/>
      <c r="C82" s="2">
        <v>4323</v>
      </c>
      <c r="D82" s="2">
        <v>506</v>
      </c>
      <c r="E82" s="2">
        <v>25525</v>
      </c>
      <c r="F82" s="2">
        <v>382</v>
      </c>
      <c r="H82" s="13">
        <f t="shared" si="5"/>
        <v>0.11704834605597965</v>
      </c>
      <c r="I82" s="15">
        <f t="shared" si="6"/>
        <v>5.904464492250752</v>
      </c>
    </row>
    <row r="83" spans="1:9" ht="12.75">
      <c r="A83" s="5" t="s">
        <v>85</v>
      </c>
      <c r="B83" s="1"/>
      <c r="C83" s="2">
        <v>1143</v>
      </c>
      <c r="D83" s="2">
        <v>139</v>
      </c>
      <c r="E83" s="2">
        <v>6164</v>
      </c>
      <c r="F83" s="2">
        <v>104</v>
      </c>
      <c r="H83" s="13">
        <f t="shared" si="5"/>
        <v>0.1216097987751531</v>
      </c>
      <c r="I83" s="15">
        <f t="shared" si="6"/>
        <v>5.392825896762905</v>
      </c>
    </row>
    <row r="84" spans="1:9" ht="12.75">
      <c r="A84" t="s">
        <v>86</v>
      </c>
      <c r="B84" s="1"/>
      <c r="C84" s="2">
        <v>70</v>
      </c>
      <c r="D84" s="2">
        <v>4</v>
      </c>
      <c r="E84" s="2">
        <v>201</v>
      </c>
      <c r="F84" s="2">
        <v>2</v>
      </c>
      <c r="H84" s="13">
        <f t="shared" si="5"/>
        <v>0.05714285714285714</v>
      </c>
      <c r="I84" s="15">
        <f t="shared" si="6"/>
        <v>2.8714285714285714</v>
      </c>
    </row>
    <row r="85" spans="1:9" ht="12.75">
      <c r="A85" s="5" t="s">
        <v>87</v>
      </c>
      <c r="B85" s="1"/>
      <c r="C85" s="2">
        <v>78</v>
      </c>
      <c r="D85" s="2">
        <v>1</v>
      </c>
      <c r="E85" s="2">
        <v>190</v>
      </c>
      <c r="F85" s="2">
        <v>1</v>
      </c>
      <c r="H85" s="13">
        <f t="shared" si="5"/>
        <v>0.01282051282051282</v>
      </c>
      <c r="I85" s="15">
        <f t="shared" si="6"/>
        <v>2.4358974358974357</v>
      </c>
    </row>
    <row r="86" spans="1:9" ht="14.25">
      <c r="A86" s="8" t="s">
        <v>3</v>
      </c>
      <c r="B86" s="1"/>
      <c r="C86" s="19">
        <v>1699</v>
      </c>
      <c r="D86" s="19">
        <v>200</v>
      </c>
      <c r="E86" s="19">
        <v>6913</v>
      </c>
      <c r="F86" s="19">
        <v>121</v>
      </c>
      <c r="G86" s="8"/>
      <c r="H86" s="14">
        <f t="shared" si="5"/>
        <v>0.11771630370806356</v>
      </c>
      <c r="I86" s="16">
        <f t="shared" si="6"/>
        <v>4.068864037669218</v>
      </c>
    </row>
    <row r="87" spans="1:9" ht="14.25">
      <c r="A87" s="8" t="s">
        <v>4</v>
      </c>
      <c r="B87" s="1"/>
      <c r="C87" s="19">
        <v>9903</v>
      </c>
      <c r="D87" s="19">
        <v>962</v>
      </c>
      <c r="E87" s="19">
        <v>51816</v>
      </c>
      <c r="F87" s="19">
        <v>962</v>
      </c>
      <c r="G87" s="8"/>
      <c r="H87" s="14">
        <f t="shared" si="5"/>
        <v>0.09714228011713621</v>
      </c>
      <c r="I87" s="16">
        <f t="shared" si="6"/>
        <v>5.232353832172069</v>
      </c>
    </row>
    <row r="88" spans="1:9" ht="16.5">
      <c r="A88" s="4" t="s">
        <v>33</v>
      </c>
      <c r="B88" s="1"/>
      <c r="C88" s="1"/>
      <c r="D88" s="1"/>
      <c r="E88" s="1"/>
      <c r="F88" s="1"/>
      <c r="H88" s="14"/>
      <c r="I88" s="16"/>
    </row>
    <row r="89" spans="1:9" ht="12.75">
      <c r="A89" s="5" t="s">
        <v>15</v>
      </c>
      <c r="B89" s="1"/>
      <c r="C89" s="2">
        <v>23</v>
      </c>
      <c r="D89" s="2">
        <v>1</v>
      </c>
      <c r="E89" s="2">
        <v>107</v>
      </c>
      <c r="F89" s="2">
        <v>3</v>
      </c>
      <c r="H89" s="13">
        <f>SUM(D89/C89)</f>
        <v>0.043478260869565216</v>
      </c>
      <c r="I89" s="15">
        <f>SUM(E89/C89)</f>
        <v>4.6521739130434785</v>
      </c>
    </row>
    <row r="90" spans="1:9" ht="12.75">
      <c r="A90" s="5" t="s">
        <v>16</v>
      </c>
      <c r="B90" s="1"/>
      <c r="C90" s="2">
        <v>111</v>
      </c>
      <c r="D90" s="2">
        <v>8</v>
      </c>
      <c r="E90" s="2">
        <v>572</v>
      </c>
      <c r="F90" s="2">
        <v>19</v>
      </c>
      <c r="H90" s="13">
        <f t="shared" si="5"/>
        <v>0.07207207207207207</v>
      </c>
      <c r="I90" s="15">
        <f t="shared" si="6"/>
        <v>5.153153153153153</v>
      </c>
    </row>
    <row r="91" spans="1:9" ht="12.75">
      <c r="A91" s="5" t="s">
        <v>17</v>
      </c>
      <c r="B91" s="1"/>
      <c r="C91" s="2">
        <v>986</v>
      </c>
      <c r="D91" s="2">
        <v>115</v>
      </c>
      <c r="E91" s="2">
        <v>6487</v>
      </c>
      <c r="F91" s="2">
        <v>112</v>
      </c>
      <c r="H91" s="13">
        <f t="shared" si="5"/>
        <v>0.11663286004056796</v>
      </c>
      <c r="I91" s="15">
        <f t="shared" si="6"/>
        <v>6.5791075050709935</v>
      </c>
    </row>
    <row r="92" spans="1:9" ht="12.75">
      <c r="A92" s="5" t="s">
        <v>18</v>
      </c>
      <c r="B92" s="1"/>
      <c r="C92" s="2">
        <v>39</v>
      </c>
      <c r="D92" s="2">
        <v>1</v>
      </c>
      <c r="E92" s="2">
        <v>175</v>
      </c>
      <c r="F92" s="2"/>
      <c r="H92" s="13">
        <f t="shared" si="5"/>
        <v>0.02564102564102564</v>
      </c>
      <c r="I92" s="15">
        <f t="shared" si="6"/>
        <v>4.487179487179487</v>
      </c>
    </row>
    <row r="93" spans="1:9" ht="12.75">
      <c r="A93" s="5" t="s">
        <v>19</v>
      </c>
      <c r="B93" s="1"/>
      <c r="C93" s="2">
        <v>158</v>
      </c>
      <c r="D93" s="2">
        <v>17</v>
      </c>
      <c r="E93" s="2">
        <v>837</v>
      </c>
      <c r="F93" s="2">
        <v>6</v>
      </c>
      <c r="H93" s="13">
        <f t="shared" si="5"/>
        <v>0.10759493670886076</v>
      </c>
      <c r="I93" s="15">
        <f t="shared" si="6"/>
        <v>5.2974683544303796</v>
      </c>
    </row>
    <row r="94" spans="1:9" ht="12.75">
      <c r="A94" s="5" t="s">
        <v>20</v>
      </c>
      <c r="B94" s="1"/>
      <c r="C94" s="2">
        <v>255</v>
      </c>
      <c r="D94" s="2">
        <v>19</v>
      </c>
      <c r="E94" s="2">
        <v>1860</v>
      </c>
      <c r="F94" s="2">
        <v>23</v>
      </c>
      <c r="H94" s="13">
        <f t="shared" si="5"/>
        <v>0.07450980392156863</v>
      </c>
      <c r="I94" s="15">
        <f t="shared" si="6"/>
        <v>7.294117647058823</v>
      </c>
    </row>
    <row r="95" spans="1:9" ht="12.75">
      <c r="A95" s="5" t="s">
        <v>21</v>
      </c>
      <c r="B95" s="1"/>
      <c r="C95" s="2">
        <v>244</v>
      </c>
      <c r="D95" s="2">
        <v>9</v>
      </c>
      <c r="E95" s="2">
        <v>1494</v>
      </c>
      <c r="F95" s="2">
        <v>16</v>
      </c>
      <c r="H95" s="13">
        <f t="shared" si="5"/>
        <v>0.036885245901639344</v>
      </c>
      <c r="I95" s="15">
        <f t="shared" si="6"/>
        <v>6.122950819672131</v>
      </c>
    </row>
    <row r="96" spans="1:9" ht="12.75">
      <c r="A96" s="5" t="s">
        <v>6</v>
      </c>
      <c r="B96" s="1"/>
      <c r="C96" s="2">
        <v>39</v>
      </c>
      <c r="D96" s="2">
        <v>4</v>
      </c>
      <c r="E96" s="2">
        <v>100</v>
      </c>
      <c r="F96" s="2">
        <v>12</v>
      </c>
      <c r="H96" s="13">
        <f t="shared" si="5"/>
        <v>0.10256410256410256</v>
      </c>
      <c r="I96" s="15">
        <f t="shared" si="6"/>
        <v>2.5641025641025643</v>
      </c>
    </row>
    <row r="97" spans="1:9" ht="12.75">
      <c r="A97" s="5" t="s">
        <v>7</v>
      </c>
      <c r="B97" s="1"/>
      <c r="C97" s="2">
        <v>393</v>
      </c>
      <c r="D97" s="2">
        <v>41</v>
      </c>
      <c r="E97" s="2">
        <v>1775</v>
      </c>
      <c r="F97" s="2">
        <v>69</v>
      </c>
      <c r="H97" s="13">
        <f t="shared" si="5"/>
        <v>0.10432569974554708</v>
      </c>
      <c r="I97" s="15">
        <f t="shared" si="6"/>
        <v>4.516539440203562</v>
      </c>
    </row>
    <row r="98" spans="1:9" ht="12.75">
      <c r="A98" s="5" t="s">
        <v>13</v>
      </c>
      <c r="B98" s="1"/>
      <c r="C98" s="2">
        <v>71</v>
      </c>
      <c r="D98" s="2">
        <v>4</v>
      </c>
      <c r="E98" s="2">
        <v>301</v>
      </c>
      <c r="F98" s="2">
        <v>23</v>
      </c>
      <c r="H98" s="13">
        <f t="shared" si="5"/>
        <v>0.056338028169014086</v>
      </c>
      <c r="I98" s="15">
        <f t="shared" si="6"/>
        <v>4.23943661971831</v>
      </c>
    </row>
    <row r="99" spans="1:9" ht="12.75">
      <c r="A99" s="5" t="s">
        <v>22</v>
      </c>
      <c r="B99" s="1"/>
      <c r="C99" s="2">
        <v>140</v>
      </c>
      <c r="D99" s="2">
        <v>9</v>
      </c>
      <c r="E99" s="2">
        <v>854</v>
      </c>
      <c r="F99" s="2">
        <v>5</v>
      </c>
      <c r="H99" s="13">
        <f t="shared" si="5"/>
        <v>0.06428571428571428</v>
      </c>
      <c r="I99" s="15">
        <f t="shared" si="6"/>
        <v>6.1</v>
      </c>
    </row>
    <row r="100" spans="1:9" ht="12.75">
      <c r="A100" s="5" t="s">
        <v>23</v>
      </c>
      <c r="B100" s="1"/>
      <c r="C100" s="2">
        <v>29</v>
      </c>
      <c r="D100" s="2"/>
      <c r="E100" s="2">
        <v>136</v>
      </c>
      <c r="F100" s="2"/>
      <c r="H100" s="13">
        <f t="shared" si="5"/>
        <v>0</v>
      </c>
      <c r="I100" s="15">
        <f t="shared" si="6"/>
        <v>4.689655172413793</v>
      </c>
    </row>
    <row r="101" spans="1:9" ht="14.25">
      <c r="A101" s="8" t="s">
        <v>14</v>
      </c>
      <c r="B101" s="1"/>
      <c r="C101" s="19">
        <v>2488</v>
      </c>
      <c r="D101" s="19">
        <v>228</v>
      </c>
      <c r="E101" s="19">
        <v>14698</v>
      </c>
      <c r="F101" s="19">
        <v>288</v>
      </c>
      <c r="G101" s="8"/>
      <c r="H101" s="14">
        <f t="shared" si="5"/>
        <v>0.09163987138263666</v>
      </c>
      <c r="I101" s="16">
        <f t="shared" si="6"/>
        <v>5.907556270096463</v>
      </c>
    </row>
    <row r="102" spans="1:9" ht="16.5">
      <c r="A102" s="4" t="s">
        <v>34</v>
      </c>
      <c r="B102" s="1"/>
      <c r="C102" s="1"/>
      <c r="D102" s="1"/>
      <c r="E102" s="1"/>
      <c r="F102" s="1"/>
      <c r="H102" s="14"/>
      <c r="I102" s="16"/>
    </row>
    <row r="103" spans="1:9" ht="12.75">
      <c r="A103" s="5" t="s">
        <v>4</v>
      </c>
      <c r="B103" s="1"/>
      <c r="C103" s="2">
        <v>945</v>
      </c>
      <c r="D103" s="2">
        <v>97</v>
      </c>
      <c r="E103" s="2">
        <v>3463</v>
      </c>
      <c r="F103" s="2">
        <v>192</v>
      </c>
      <c r="H103" s="13"/>
      <c r="I103" s="15"/>
    </row>
    <row r="104" spans="1:9" ht="14.25">
      <c r="A104" s="8" t="s">
        <v>14</v>
      </c>
      <c r="B104" s="1"/>
      <c r="C104" s="19">
        <v>945</v>
      </c>
      <c r="D104" s="19">
        <v>97</v>
      </c>
      <c r="E104" s="19">
        <v>3463</v>
      </c>
      <c r="F104" s="19">
        <v>192</v>
      </c>
      <c r="G104" s="8"/>
      <c r="H104" s="14">
        <f t="shared" si="5"/>
        <v>0.10264550264550265</v>
      </c>
      <c r="I104" s="16">
        <f t="shared" si="6"/>
        <v>3.6645502645502646</v>
      </c>
    </row>
    <row r="105" spans="1:9" ht="16.5">
      <c r="A105" s="4" t="s">
        <v>35</v>
      </c>
      <c r="B105" s="1"/>
      <c r="C105" s="1"/>
      <c r="D105" s="1"/>
      <c r="E105" s="1"/>
      <c r="F105" s="1"/>
      <c r="H105" s="14"/>
      <c r="I105" s="16"/>
    </row>
    <row r="106" spans="1:9" ht="12.75">
      <c r="A106" s="5" t="s">
        <v>18</v>
      </c>
      <c r="B106" s="1"/>
      <c r="C106" s="2">
        <v>41</v>
      </c>
      <c r="D106" s="2">
        <v>2</v>
      </c>
      <c r="E106" s="2">
        <v>178</v>
      </c>
      <c r="F106" s="2">
        <v>3</v>
      </c>
      <c r="H106" s="13">
        <f>SUM(D106/C106)</f>
        <v>0.04878048780487805</v>
      </c>
      <c r="I106" s="15">
        <f>SUM(E106/C106)</f>
        <v>4.341463414634147</v>
      </c>
    </row>
    <row r="107" spans="1:9" ht="12.75">
      <c r="A107" s="5" t="s">
        <v>20</v>
      </c>
      <c r="B107" s="1"/>
      <c r="C107" s="2">
        <v>9</v>
      </c>
      <c r="D107" s="2">
        <v>1</v>
      </c>
      <c r="E107" s="2">
        <v>44</v>
      </c>
      <c r="F107" s="2"/>
      <c r="H107" s="13">
        <f t="shared" si="5"/>
        <v>0.1111111111111111</v>
      </c>
      <c r="I107" s="15">
        <f t="shared" si="6"/>
        <v>4.888888888888889</v>
      </c>
    </row>
    <row r="108" spans="1:9" ht="12.75">
      <c r="A108" s="5" t="s">
        <v>21</v>
      </c>
      <c r="B108" s="1"/>
      <c r="C108" s="2">
        <v>35</v>
      </c>
      <c r="D108" s="2">
        <v>9</v>
      </c>
      <c r="E108" s="2">
        <v>216</v>
      </c>
      <c r="F108" s="2"/>
      <c r="H108" s="13">
        <f t="shared" si="5"/>
        <v>0.2571428571428571</v>
      </c>
      <c r="I108" s="15">
        <f t="shared" si="6"/>
        <v>6.171428571428572</v>
      </c>
    </row>
    <row r="109" spans="1:9" ht="12.75">
      <c r="A109" s="5" t="s">
        <v>6</v>
      </c>
      <c r="B109" s="1"/>
      <c r="C109" s="2">
        <v>94</v>
      </c>
      <c r="D109" s="2">
        <v>11</v>
      </c>
      <c r="E109" s="2">
        <v>402</v>
      </c>
      <c r="F109" s="2">
        <v>3</v>
      </c>
      <c r="H109" s="13">
        <f t="shared" si="5"/>
        <v>0.11702127659574468</v>
      </c>
      <c r="I109" s="15">
        <f t="shared" si="6"/>
        <v>4.276595744680851</v>
      </c>
    </row>
    <row r="110" spans="1:9" ht="12.75">
      <c r="A110" s="5" t="s">
        <v>7</v>
      </c>
      <c r="B110" s="1"/>
      <c r="C110" s="2">
        <v>99</v>
      </c>
      <c r="D110" s="2">
        <v>16</v>
      </c>
      <c r="E110" s="2">
        <v>339</v>
      </c>
      <c r="F110" s="2">
        <v>9</v>
      </c>
      <c r="H110" s="13">
        <f t="shared" si="5"/>
        <v>0.16161616161616163</v>
      </c>
      <c r="I110" s="15">
        <f t="shared" si="6"/>
        <v>3.4242424242424243</v>
      </c>
    </row>
    <row r="111" spans="1:9" ht="12.75" hidden="1">
      <c r="A111" s="5" t="s">
        <v>13</v>
      </c>
      <c r="B111" s="1"/>
      <c r="C111" s="2"/>
      <c r="D111" s="2"/>
      <c r="E111" s="2"/>
      <c r="F111" s="2"/>
      <c r="H111" s="13"/>
      <c r="I111" s="15"/>
    </row>
    <row r="112" spans="1:9" ht="12.75">
      <c r="A112" s="5" t="s">
        <v>22</v>
      </c>
      <c r="B112" s="1"/>
      <c r="C112" s="2">
        <v>22</v>
      </c>
      <c r="D112" s="2"/>
      <c r="E112" s="2">
        <v>32</v>
      </c>
      <c r="F112" s="2">
        <v>10</v>
      </c>
      <c r="H112" s="13">
        <f t="shared" si="5"/>
        <v>0</v>
      </c>
      <c r="I112" s="15">
        <f t="shared" si="6"/>
        <v>1.4545454545454546</v>
      </c>
    </row>
    <row r="113" spans="1:9" ht="12.75">
      <c r="A113" s="5" t="s">
        <v>23</v>
      </c>
      <c r="B113" s="1"/>
      <c r="C113" s="2">
        <v>17</v>
      </c>
      <c r="D113" s="2"/>
      <c r="E113" s="2">
        <v>50</v>
      </c>
      <c r="F113" s="2"/>
      <c r="H113" s="13"/>
      <c r="I113" s="15"/>
    </row>
    <row r="114" spans="1:9" ht="14.25">
      <c r="A114" s="8" t="s">
        <v>14</v>
      </c>
      <c r="B114" s="1"/>
      <c r="C114" s="19">
        <v>317</v>
      </c>
      <c r="D114" s="19">
        <v>39</v>
      </c>
      <c r="E114" s="19">
        <v>1261</v>
      </c>
      <c r="F114" s="19">
        <v>25</v>
      </c>
      <c r="G114" s="8"/>
      <c r="H114" s="14">
        <f t="shared" si="5"/>
        <v>0.12302839116719243</v>
      </c>
      <c r="I114" s="16">
        <f t="shared" si="6"/>
        <v>3.9779179810725553</v>
      </c>
    </row>
    <row r="115" spans="1:9" ht="16.5">
      <c r="A115" s="4" t="s">
        <v>36</v>
      </c>
      <c r="B115" s="1"/>
      <c r="C115" s="1"/>
      <c r="D115" s="1"/>
      <c r="E115" s="1"/>
      <c r="F115" s="1"/>
      <c r="H115" s="13"/>
      <c r="I115" s="15"/>
    </row>
    <row r="116" spans="1:9" ht="12.75">
      <c r="A116" t="s">
        <v>37</v>
      </c>
      <c r="B116" s="1"/>
      <c r="C116" s="2">
        <v>1437</v>
      </c>
      <c r="D116" s="2">
        <v>685</v>
      </c>
      <c r="E116" s="2">
        <v>6470</v>
      </c>
      <c r="F116" s="2">
        <v>402</v>
      </c>
      <c r="H116" s="29">
        <f t="shared" si="5"/>
        <v>0.476687543493389</v>
      </c>
      <c r="I116" s="30">
        <f t="shared" si="6"/>
        <v>4.502435629784273</v>
      </c>
    </row>
    <row r="117" spans="1:9" ht="12.75">
      <c r="A117" t="s">
        <v>38</v>
      </c>
      <c r="B117" s="1"/>
      <c r="C117" s="2">
        <v>108</v>
      </c>
      <c r="D117" s="2"/>
      <c r="E117" s="2"/>
      <c r="F117" s="2">
        <v>6</v>
      </c>
      <c r="H117" s="13">
        <f>SUM(D117/C117)</f>
        <v>0</v>
      </c>
      <c r="I117" s="15">
        <f>SUM(E117/C117)</f>
        <v>0</v>
      </c>
    </row>
    <row r="118" spans="1:9" ht="12.75">
      <c r="A118" s="11" t="s">
        <v>24</v>
      </c>
      <c r="B118" s="1"/>
      <c r="C118" s="2">
        <v>426</v>
      </c>
      <c r="D118" s="2">
        <v>86</v>
      </c>
      <c r="E118" s="2">
        <v>1103</v>
      </c>
      <c r="F118" s="2">
        <v>223</v>
      </c>
      <c r="H118" s="13">
        <f t="shared" si="5"/>
        <v>0.20187793427230047</v>
      </c>
      <c r="I118" s="15">
        <f t="shared" si="6"/>
        <v>2.5892018779342725</v>
      </c>
    </row>
    <row r="119" spans="1:9" ht="14.25">
      <c r="A119" s="8" t="s">
        <v>14</v>
      </c>
      <c r="B119" s="1"/>
      <c r="C119" s="19">
        <v>1971</v>
      </c>
      <c r="D119" s="19">
        <v>771</v>
      </c>
      <c r="E119" s="19">
        <v>7573</v>
      </c>
      <c r="F119" s="19">
        <v>631</v>
      </c>
      <c r="G119" s="8"/>
      <c r="H119" s="14">
        <f t="shared" si="5"/>
        <v>0.3911719939117199</v>
      </c>
      <c r="I119" s="16">
        <f t="shared" si="6"/>
        <v>3.8422120750887876</v>
      </c>
    </row>
    <row r="120" spans="1:9" ht="16.5">
      <c r="A120" s="4" t="s">
        <v>39</v>
      </c>
      <c r="B120" s="1"/>
      <c r="C120" s="1"/>
      <c r="D120" s="1"/>
      <c r="E120" s="1"/>
      <c r="F120" s="1"/>
      <c r="H120" s="13"/>
      <c r="I120" s="15"/>
    </row>
    <row r="121" spans="1:9" ht="12.75">
      <c r="A121" s="5" t="s">
        <v>25</v>
      </c>
      <c r="B121" s="1"/>
      <c r="C121" s="2">
        <v>849</v>
      </c>
      <c r="D121" s="2">
        <v>23</v>
      </c>
      <c r="E121" s="2">
        <v>1264</v>
      </c>
      <c r="F121" s="2">
        <v>79</v>
      </c>
      <c r="H121" s="29">
        <f t="shared" si="5"/>
        <v>0.027090694935217905</v>
      </c>
      <c r="I121" s="30">
        <f t="shared" si="6"/>
        <v>1.4888103651354534</v>
      </c>
    </row>
    <row r="122" spans="1:9" ht="12.75">
      <c r="A122" s="5" t="s">
        <v>24</v>
      </c>
      <c r="B122" s="1"/>
      <c r="C122" s="2">
        <v>108</v>
      </c>
      <c r="D122" s="2">
        <v>5</v>
      </c>
      <c r="E122" s="2">
        <v>281</v>
      </c>
      <c r="F122" s="2">
        <v>3</v>
      </c>
      <c r="H122" s="13">
        <f>SUM(D122/C122)</f>
        <v>0.046296296296296294</v>
      </c>
      <c r="I122" s="15">
        <f>SUM(E122/C122)</f>
        <v>2.6018518518518516</v>
      </c>
    </row>
    <row r="123" spans="1:9" ht="14.25">
      <c r="A123" s="8" t="s">
        <v>14</v>
      </c>
      <c r="B123" s="1"/>
      <c r="C123" s="19">
        <v>957</v>
      </c>
      <c r="D123" s="19">
        <v>28</v>
      </c>
      <c r="E123" s="19">
        <v>1545</v>
      </c>
      <c r="F123" s="19">
        <v>82</v>
      </c>
      <c r="G123" s="8"/>
      <c r="H123" s="14">
        <f t="shared" si="5"/>
        <v>0.029258098223615466</v>
      </c>
      <c r="I123" s="16">
        <f t="shared" si="6"/>
        <v>1.6144200626959249</v>
      </c>
    </row>
    <row r="124" spans="1:9" ht="16.5">
      <c r="A124" s="4" t="s">
        <v>40</v>
      </c>
      <c r="B124" s="1"/>
      <c r="C124" s="1"/>
      <c r="D124" s="1"/>
      <c r="E124" s="1"/>
      <c r="F124" s="1"/>
      <c r="H124" s="13"/>
      <c r="I124" s="15"/>
    </row>
    <row r="125" spans="1:9" ht="12.75">
      <c r="A125" s="5" t="s">
        <v>3</v>
      </c>
      <c r="B125" s="1"/>
      <c r="C125" s="2">
        <v>60</v>
      </c>
      <c r="D125" s="2">
        <v>7</v>
      </c>
      <c r="E125" s="2">
        <v>200</v>
      </c>
      <c r="F125" s="2">
        <v>11</v>
      </c>
      <c r="H125" s="29">
        <f t="shared" si="5"/>
        <v>0.11666666666666667</v>
      </c>
      <c r="I125" s="30">
        <f t="shared" si="6"/>
        <v>3.3333333333333335</v>
      </c>
    </row>
    <row r="126" spans="1:9" ht="12.75">
      <c r="A126" t="s">
        <v>81</v>
      </c>
      <c r="B126" s="1"/>
      <c r="C126" s="2">
        <v>28</v>
      </c>
      <c r="D126" s="2"/>
      <c r="E126" s="2">
        <v>47</v>
      </c>
      <c r="F126" s="2"/>
      <c r="H126" s="13">
        <f>SUM(D126/C126)</f>
        <v>0</v>
      </c>
      <c r="I126" s="15">
        <f>SUM(E126/C126)</f>
        <v>1.6785714285714286</v>
      </c>
    </row>
    <row r="127" spans="1:9" ht="12.75">
      <c r="A127" s="5" t="s">
        <v>82</v>
      </c>
      <c r="B127" s="1"/>
      <c r="C127" s="2">
        <v>328</v>
      </c>
      <c r="D127" s="2">
        <v>22</v>
      </c>
      <c r="E127" s="2">
        <v>1655</v>
      </c>
      <c r="F127" s="2">
        <v>3</v>
      </c>
      <c r="H127" s="13">
        <f t="shared" si="5"/>
        <v>0.06707317073170732</v>
      </c>
      <c r="I127" s="15">
        <f t="shared" si="6"/>
        <v>5.045731707317073</v>
      </c>
    </row>
    <row r="128" spans="1:9" ht="12.75" hidden="1">
      <c r="A128" s="5" t="s">
        <v>84</v>
      </c>
      <c r="B128" s="1"/>
      <c r="C128" s="2">
        <v>27</v>
      </c>
      <c r="D128" s="2"/>
      <c r="E128" s="2"/>
      <c r="F128" s="2"/>
      <c r="H128" s="13">
        <f t="shared" si="5"/>
        <v>0</v>
      </c>
      <c r="I128" s="15">
        <f t="shared" si="6"/>
        <v>0</v>
      </c>
    </row>
    <row r="129" spans="1:9" ht="14.25">
      <c r="A129" s="8" t="s">
        <v>14</v>
      </c>
      <c r="B129" s="1"/>
      <c r="C129" s="19">
        <v>443</v>
      </c>
      <c r="D129" s="19">
        <v>29</v>
      </c>
      <c r="E129" s="19">
        <v>1902</v>
      </c>
      <c r="F129" s="19">
        <v>14</v>
      </c>
      <c r="G129" s="8"/>
      <c r="H129" s="14">
        <f t="shared" si="5"/>
        <v>0.0654627539503386</v>
      </c>
      <c r="I129" s="16">
        <f t="shared" si="6"/>
        <v>4.293453724604966</v>
      </c>
    </row>
    <row r="130" spans="1:9" ht="16.5">
      <c r="A130" s="4" t="s">
        <v>41</v>
      </c>
      <c r="B130" s="1"/>
      <c r="C130" s="1"/>
      <c r="D130" s="1"/>
      <c r="E130" s="1"/>
      <c r="F130" s="1"/>
      <c r="H130" s="14"/>
      <c r="I130" s="16"/>
    </row>
    <row r="131" spans="1:9" ht="12.75">
      <c r="A131" s="5" t="s">
        <v>3</v>
      </c>
      <c r="B131" s="1"/>
      <c r="C131" s="2">
        <v>4</v>
      </c>
      <c r="D131" s="1"/>
      <c r="E131" s="2">
        <v>12</v>
      </c>
      <c r="F131" s="1"/>
      <c r="H131" s="13">
        <f>SUM(D131/C131)</f>
        <v>0</v>
      </c>
      <c r="I131" s="15">
        <f>SUM(E131/C131)</f>
        <v>3</v>
      </c>
    </row>
    <row r="132" spans="1:9" ht="12.75">
      <c r="A132" t="s">
        <v>81</v>
      </c>
      <c r="B132" s="1"/>
      <c r="C132" s="2">
        <v>9</v>
      </c>
      <c r="D132" s="1"/>
      <c r="E132" s="2">
        <v>28</v>
      </c>
      <c r="F132" s="1"/>
      <c r="H132" s="13">
        <f t="shared" si="5"/>
        <v>0</v>
      </c>
      <c r="I132" s="15">
        <f t="shared" si="6"/>
        <v>3.111111111111111</v>
      </c>
    </row>
    <row r="133" spans="1:9" ht="12.75">
      <c r="A133" s="5" t="s">
        <v>82</v>
      </c>
      <c r="B133" s="1"/>
      <c r="C133" s="2">
        <v>161</v>
      </c>
      <c r="D133" s="2">
        <v>21</v>
      </c>
      <c r="E133" s="2">
        <v>1167</v>
      </c>
      <c r="F133" s="2">
        <v>1</v>
      </c>
      <c r="H133" s="13">
        <f t="shared" si="5"/>
        <v>0.13043478260869565</v>
      </c>
      <c r="I133" s="15">
        <f t="shared" si="6"/>
        <v>7.248447204968944</v>
      </c>
    </row>
    <row r="134" spans="1:9" ht="12.75">
      <c r="A134" s="5" t="s">
        <v>83</v>
      </c>
      <c r="B134" s="1"/>
      <c r="C134" s="2">
        <v>116</v>
      </c>
      <c r="D134" s="2">
        <v>7</v>
      </c>
      <c r="E134" s="2">
        <v>535</v>
      </c>
      <c r="F134" s="2">
        <v>1</v>
      </c>
      <c r="H134" s="13">
        <f t="shared" si="5"/>
        <v>0.0603448275862069</v>
      </c>
      <c r="I134" s="15">
        <f t="shared" si="6"/>
        <v>4.612068965517241</v>
      </c>
    </row>
    <row r="135" spans="1:9" ht="12.75">
      <c r="A135" s="5" t="s">
        <v>84</v>
      </c>
      <c r="B135" s="1"/>
      <c r="C135" s="2">
        <v>2</v>
      </c>
      <c r="D135" s="2"/>
      <c r="E135" s="2">
        <v>18</v>
      </c>
      <c r="F135" s="2"/>
      <c r="H135" s="29">
        <f t="shared" si="5"/>
        <v>0</v>
      </c>
      <c r="I135" s="30">
        <f t="shared" si="6"/>
        <v>9</v>
      </c>
    </row>
    <row r="136" spans="1:9" ht="14.25">
      <c r="A136" s="8" t="s">
        <v>14</v>
      </c>
      <c r="B136" s="1"/>
      <c r="C136" s="19">
        <v>292</v>
      </c>
      <c r="D136" s="19">
        <v>28</v>
      </c>
      <c r="E136" s="19">
        <v>1760</v>
      </c>
      <c r="F136" s="19">
        <v>2</v>
      </c>
      <c r="G136" s="8"/>
      <c r="H136" s="14">
        <f>SUM(D136/C136)</f>
        <v>0.0958904109589041</v>
      </c>
      <c r="I136" s="16">
        <f>SUM(E136/C136)</f>
        <v>6.027397260273973</v>
      </c>
    </row>
    <row r="137" spans="1:9" ht="16.5">
      <c r="A137" s="4" t="s">
        <v>42</v>
      </c>
      <c r="B137" s="1"/>
      <c r="C137" s="1"/>
      <c r="D137" s="1"/>
      <c r="E137" s="1"/>
      <c r="F137" s="1"/>
      <c r="H137" s="13"/>
      <c r="I137" s="15"/>
    </row>
    <row r="138" spans="1:9" ht="12.75">
      <c r="A138" s="5" t="s">
        <v>25</v>
      </c>
      <c r="B138" s="1"/>
      <c r="C138" s="2">
        <v>1517</v>
      </c>
      <c r="D138" s="2">
        <v>128</v>
      </c>
      <c r="E138" s="2">
        <v>4285</v>
      </c>
      <c r="F138" s="2">
        <v>82</v>
      </c>
      <c r="H138" s="13">
        <f aca="true" t="shared" si="7" ref="H138:H166">SUM(D138/C138)</f>
        <v>0.08437705998681608</v>
      </c>
      <c r="I138" s="15">
        <f aca="true" t="shared" si="8" ref="I138:I166">SUM(E138/C138)</f>
        <v>2.824653922214898</v>
      </c>
    </row>
    <row r="139" spans="1:9" ht="12.75">
      <c r="A139" s="5" t="s">
        <v>24</v>
      </c>
      <c r="B139" s="1"/>
      <c r="C139" s="2">
        <v>228</v>
      </c>
      <c r="D139" s="2">
        <v>24</v>
      </c>
      <c r="E139" s="2">
        <v>922</v>
      </c>
      <c r="F139" s="2">
        <v>14</v>
      </c>
      <c r="H139" s="29">
        <f t="shared" si="7"/>
        <v>0.10526315789473684</v>
      </c>
      <c r="I139" s="30">
        <f t="shared" si="8"/>
        <v>4.043859649122807</v>
      </c>
    </row>
    <row r="140" spans="1:9" ht="14.25">
      <c r="A140" s="8" t="s">
        <v>14</v>
      </c>
      <c r="B140" s="1"/>
      <c r="C140" s="19">
        <v>1745</v>
      </c>
      <c r="D140" s="19">
        <v>152</v>
      </c>
      <c r="E140" s="19">
        <v>5207</v>
      </c>
      <c r="F140" s="19">
        <v>96</v>
      </c>
      <c r="G140" s="8"/>
      <c r="H140" s="14">
        <f t="shared" si="7"/>
        <v>0.08710601719197708</v>
      </c>
      <c r="I140" s="16">
        <f t="shared" si="8"/>
        <v>2.983954154727794</v>
      </c>
    </row>
    <row r="141" spans="1:9" ht="16.5">
      <c r="A141" s="4" t="s">
        <v>43</v>
      </c>
      <c r="B141" s="1"/>
      <c r="C141" s="1"/>
      <c r="D141" s="1"/>
      <c r="E141" s="1"/>
      <c r="F141" s="1"/>
      <c r="H141" s="13"/>
      <c r="I141" s="15"/>
    </row>
    <row r="142" spans="1:9" ht="12.75">
      <c r="A142" s="5" t="s">
        <v>25</v>
      </c>
      <c r="B142" s="1"/>
      <c r="C142" s="2">
        <v>764</v>
      </c>
      <c r="D142" s="2">
        <v>69</v>
      </c>
      <c r="E142" s="2">
        <v>6992</v>
      </c>
      <c r="F142" s="2">
        <v>26</v>
      </c>
      <c r="H142" s="13">
        <f t="shared" si="7"/>
        <v>0.09031413612565445</v>
      </c>
      <c r="I142" s="15">
        <f t="shared" si="8"/>
        <v>9.151832460732985</v>
      </c>
    </row>
    <row r="143" spans="1:9" ht="12.75">
      <c r="A143" s="5" t="s">
        <v>24</v>
      </c>
      <c r="B143" s="1"/>
      <c r="C143" s="2">
        <v>648</v>
      </c>
      <c r="D143" s="2">
        <v>87</v>
      </c>
      <c r="E143" s="2">
        <v>13113</v>
      </c>
      <c r="F143" s="2">
        <v>36</v>
      </c>
      <c r="H143" s="29">
        <f t="shared" si="7"/>
        <v>0.13425925925925927</v>
      </c>
      <c r="I143" s="30">
        <f t="shared" si="8"/>
        <v>20.23611111111111</v>
      </c>
    </row>
    <row r="144" spans="1:9" ht="14.25">
      <c r="A144" s="8" t="s">
        <v>14</v>
      </c>
      <c r="B144" s="1"/>
      <c r="C144" s="19">
        <v>1412</v>
      </c>
      <c r="D144" s="19">
        <v>156</v>
      </c>
      <c r="E144" s="19">
        <v>20105</v>
      </c>
      <c r="F144" s="19">
        <v>62</v>
      </c>
      <c r="G144" s="8"/>
      <c r="H144" s="14">
        <f t="shared" si="7"/>
        <v>0.11048158640226628</v>
      </c>
      <c r="I144" s="16">
        <f t="shared" si="8"/>
        <v>14.238668555240793</v>
      </c>
    </row>
    <row r="145" spans="1:9" ht="16.5">
      <c r="A145" s="4" t="s">
        <v>44</v>
      </c>
      <c r="B145" s="1"/>
      <c r="C145" s="1"/>
      <c r="D145" s="1"/>
      <c r="E145" s="1"/>
      <c r="F145" s="2"/>
      <c r="H145" s="13"/>
      <c r="I145" s="15"/>
    </row>
    <row r="146" spans="1:9" ht="12.75">
      <c r="A146" s="5" t="s">
        <v>25</v>
      </c>
      <c r="B146" s="1"/>
      <c r="C146" s="2">
        <v>72</v>
      </c>
      <c r="D146" s="2">
        <v>19</v>
      </c>
      <c r="E146" s="2">
        <v>712</v>
      </c>
      <c r="F146" s="2"/>
      <c r="H146" s="13">
        <f t="shared" si="7"/>
        <v>0.2638888888888889</v>
      </c>
      <c r="I146" s="15">
        <f t="shared" si="8"/>
        <v>9.88888888888889</v>
      </c>
    </row>
    <row r="147" spans="1:9" ht="12.75">
      <c r="A147" s="5" t="s">
        <v>24</v>
      </c>
      <c r="B147" s="1"/>
      <c r="C147" s="2">
        <v>36</v>
      </c>
      <c r="D147" s="2">
        <v>11</v>
      </c>
      <c r="E147" s="2">
        <v>461</v>
      </c>
      <c r="F147" s="2"/>
      <c r="H147" s="29">
        <f t="shared" si="7"/>
        <v>0.3055555555555556</v>
      </c>
      <c r="I147" s="30">
        <f t="shared" si="8"/>
        <v>12.805555555555555</v>
      </c>
    </row>
    <row r="148" spans="1:9" ht="14.25">
      <c r="A148" s="8" t="s">
        <v>14</v>
      </c>
      <c r="B148" s="1"/>
      <c r="C148" s="19">
        <v>108</v>
      </c>
      <c r="D148" s="19">
        <v>30</v>
      </c>
      <c r="E148" s="19">
        <v>1173</v>
      </c>
      <c r="F148" s="19"/>
      <c r="G148" s="8"/>
      <c r="H148" s="14">
        <f t="shared" si="7"/>
        <v>0.2777777777777778</v>
      </c>
      <c r="I148" s="16">
        <f t="shared" si="8"/>
        <v>10.86111111111111</v>
      </c>
    </row>
    <row r="149" spans="1:9" ht="16.5">
      <c r="A149" s="4" t="s">
        <v>45</v>
      </c>
      <c r="B149" s="1"/>
      <c r="C149" s="1"/>
      <c r="D149" s="2"/>
      <c r="E149" s="1"/>
      <c r="F149" s="1"/>
      <c r="H149" s="13"/>
      <c r="I149" s="15"/>
    </row>
    <row r="150" spans="1:9" ht="12.75">
      <c r="A150" s="5" t="s">
        <v>25</v>
      </c>
      <c r="B150" s="1"/>
      <c r="C150" s="2">
        <v>82</v>
      </c>
      <c r="D150" s="2"/>
      <c r="E150" s="2">
        <v>54</v>
      </c>
      <c r="F150" s="2">
        <v>12</v>
      </c>
      <c r="H150" s="13">
        <f t="shared" si="7"/>
        <v>0</v>
      </c>
      <c r="I150" s="15">
        <f t="shared" si="8"/>
        <v>0.6585365853658537</v>
      </c>
    </row>
    <row r="151" spans="1:9" ht="12.75">
      <c r="A151" s="5" t="s">
        <v>24</v>
      </c>
      <c r="B151" s="1"/>
      <c r="C151" s="2">
        <v>74</v>
      </c>
      <c r="D151" s="2"/>
      <c r="E151" s="2">
        <v>119</v>
      </c>
      <c r="F151" s="2">
        <v>17</v>
      </c>
      <c r="H151" s="29">
        <f t="shared" si="7"/>
        <v>0</v>
      </c>
      <c r="I151" s="30">
        <f t="shared" si="8"/>
        <v>1.6081081081081081</v>
      </c>
    </row>
    <row r="152" spans="1:9" ht="14.25">
      <c r="A152" s="8" t="s">
        <v>14</v>
      </c>
      <c r="B152" s="1"/>
      <c r="C152" s="19">
        <v>156</v>
      </c>
      <c r="D152" s="19"/>
      <c r="E152" s="19">
        <v>173</v>
      </c>
      <c r="F152" s="19">
        <v>29</v>
      </c>
      <c r="G152" s="8"/>
      <c r="H152" s="14">
        <f t="shared" si="7"/>
        <v>0</v>
      </c>
      <c r="I152" s="16">
        <f t="shared" si="8"/>
        <v>1.108974358974359</v>
      </c>
    </row>
    <row r="153" spans="1:9" ht="16.5">
      <c r="A153" s="4" t="s">
        <v>46</v>
      </c>
      <c r="B153" s="1"/>
      <c r="C153" s="1"/>
      <c r="D153" s="1"/>
      <c r="E153" s="1"/>
      <c r="F153" s="1"/>
      <c r="H153" s="13"/>
      <c r="I153" s="15"/>
    </row>
    <row r="154" spans="1:9" ht="12.75">
      <c r="A154" s="5" t="s">
        <v>25</v>
      </c>
      <c r="B154" s="1"/>
      <c r="C154" s="2">
        <v>15</v>
      </c>
      <c r="D154" s="2">
        <v>1</v>
      </c>
      <c r="E154" s="2">
        <v>15</v>
      </c>
      <c r="F154" s="2">
        <v>3</v>
      </c>
      <c r="H154" s="13">
        <f t="shared" si="7"/>
        <v>0.06666666666666667</v>
      </c>
      <c r="I154" s="15">
        <f t="shared" si="8"/>
        <v>1</v>
      </c>
    </row>
    <row r="155" spans="1:9" ht="12.75">
      <c r="A155" s="5" t="s">
        <v>24</v>
      </c>
      <c r="B155" s="1"/>
      <c r="C155" s="2">
        <v>111</v>
      </c>
      <c r="D155" s="2">
        <v>16</v>
      </c>
      <c r="E155" s="2">
        <v>937</v>
      </c>
      <c r="F155" s="2">
        <v>15</v>
      </c>
      <c r="H155" s="29">
        <f t="shared" si="7"/>
        <v>0.14414414414414414</v>
      </c>
      <c r="I155" s="30">
        <f t="shared" si="8"/>
        <v>8.441441441441441</v>
      </c>
    </row>
    <row r="156" spans="1:9" ht="14.25">
      <c r="A156" s="8" t="s">
        <v>14</v>
      </c>
      <c r="B156" s="1"/>
      <c r="C156" s="19">
        <v>126</v>
      </c>
      <c r="D156" s="19">
        <v>17</v>
      </c>
      <c r="E156" s="19">
        <v>952</v>
      </c>
      <c r="F156" s="19">
        <v>18</v>
      </c>
      <c r="G156" s="8"/>
      <c r="H156" s="14">
        <f t="shared" si="7"/>
        <v>0.1349206349206349</v>
      </c>
      <c r="I156" s="16">
        <f t="shared" si="8"/>
        <v>7.555555555555555</v>
      </c>
    </row>
    <row r="157" spans="1:9" ht="16.5">
      <c r="A157" s="4" t="s">
        <v>47</v>
      </c>
      <c r="B157" s="1"/>
      <c r="C157" s="1"/>
      <c r="D157" s="1"/>
      <c r="E157" s="1"/>
      <c r="F157" s="1"/>
      <c r="H157" s="13"/>
      <c r="I157" s="15"/>
    </row>
    <row r="158" spans="1:9" ht="12.75">
      <c r="A158" s="5" t="s">
        <v>25</v>
      </c>
      <c r="B158" s="1"/>
      <c r="C158" s="2">
        <v>103</v>
      </c>
      <c r="D158" s="2">
        <v>4</v>
      </c>
      <c r="E158" s="2">
        <v>159</v>
      </c>
      <c r="F158" s="2">
        <v>35</v>
      </c>
      <c r="H158" s="13">
        <f t="shared" si="7"/>
        <v>0.038834951456310676</v>
      </c>
      <c r="I158" s="15">
        <f t="shared" si="8"/>
        <v>1.5436893203883495</v>
      </c>
    </row>
    <row r="159" spans="1:9" ht="12.75">
      <c r="A159" s="5" t="s">
        <v>24</v>
      </c>
      <c r="B159" s="1"/>
      <c r="C159" s="2">
        <v>137</v>
      </c>
      <c r="D159" s="2">
        <v>17</v>
      </c>
      <c r="E159" s="2">
        <v>956</v>
      </c>
      <c r="F159" s="2">
        <v>10</v>
      </c>
      <c r="H159" s="29">
        <f t="shared" si="7"/>
        <v>0.12408759124087591</v>
      </c>
      <c r="I159" s="30">
        <f t="shared" si="8"/>
        <v>6.978102189781022</v>
      </c>
    </row>
    <row r="160" spans="1:9" ht="14.25">
      <c r="A160" s="8" t="s">
        <v>14</v>
      </c>
      <c r="B160" s="1"/>
      <c r="C160" s="19">
        <v>240</v>
      </c>
      <c r="D160" s="19">
        <v>21</v>
      </c>
      <c r="E160" s="19">
        <v>1115</v>
      </c>
      <c r="F160" s="19">
        <v>45</v>
      </c>
      <c r="G160" s="8"/>
      <c r="H160" s="14">
        <f t="shared" si="7"/>
        <v>0.0875</v>
      </c>
      <c r="I160" s="16">
        <f t="shared" si="8"/>
        <v>4.645833333333333</v>
      </c>
    </row>
    <row r="161" spans="1:9" ht="16.5">
      <c r="A161" s="4" t="s">
        <v>26</v>
      </c>
      <c r="B161" s="1"/>
      <c r="C161" s="1"/>
      <c r="D161" s="1"/>
      <c r="E161" s="1"/>
      <c r="F161" s="1"/>
      <c r="H161" s="13"/>
      <c r="I161" s="15"/>
    </row>
    <row r="162" spans="1:9" ht="12.75">
      <c r="A162" s="5" t="s">
        <v>24</v>
      </c>
      <c r="B162" s="1"/>
      <c r="C162" s="2">
        <v>86</v>
      </c>
      <c r="D162" s="2">
        <v>41</v>
      </c>
      <c r="E162" s="2">
        <v>982</v>
      </c>
      <c r="F162" s="2">
        <v>3</v>
      </c>
      <c r="H162" s="29">
        <f t="shared" si="7"/>
        <v>0.47674418604651164</v>
      </c>
      <c r="I162" s="30">
        <f t="shared" si="8"/>
        <v>11.418604651162791</v>
      </c>
    </row>
    <row r="163" spans="1:9" ht="14.25">
      <c r="A163" s="8" t="s">
        <v>14</v>
      </c>
      <c r="B163" s="1"/>
      <c r="C163" s="19">
        <v>86</v>
      </c>
      <c r="D163" s="19">
        <v>41</v>
      </c>
      <c r="E163" s="19">
        <v>982</v>
      </c>
      <c r="F163" s="19">
        <v>3</v>
      </c>
      <c r="G163" s="8"/>
      <c r="H163" s="14">
        <f t="shared" si="7"/>
        <v>0.47674418604651164</v>
      </c>
      <c r="I163" s="16">
        <f t="shared" si="8"/>
        <v>11.418604651162791</v>
      </c>
    </row>
    <row r="164" spans="1:9" ht="18">
      <c r="A164" s="8"/>
      <c r="B164" s="12"/>
      <c r="C164" s="19"/>
      <c r="D164" s="19"/>
      <c r="E164" s="19"/>
      <c r="F164" s="19"/>
      <c r="G164" s="8"/>
      <c r="H164" s="14"/>
      <c r="I164" s="16"/>
    </row>
    <row r="165" spans="1:9" ht="18">
      <c r="A165" s="12" t="s">
        <v>48</v>
      </c>
      <c r="C165" s="20">
        <f>C166+C119</f>
        <v>46697</v>
      </c>
      <c r="D165" s="20">
        <f>D166+D119</f>
        <v>4165</v>
      </c>
      <c r="E165" s="12">
        <v>170547</v>
      </c>
      <c r="F165" s="20">
        <f>F166+F119</f>
        <v>8039</v>
      </c>
      <c r="H165" s="27">
        <f t="shared" si="7"/>
        <v>0.08919202518363065</v>
      </c>
      <c r="I165" s="28">
        <f t="shared" si="8"/>
        <v>3.6522046384136027</v>
      </c>
    </row>
    <row r="166" spans="1:9" ht="18">
      <c r="A166" t="s">
        <v>49</v>
      </c>
      <c r="C166">
        <v>44726</v>
      </c>
      <c r="D166" s="6">
        <v>3394</v>
      </c>
      <c r="E166" s="18">
        <f>SUM(E165-E119)</f>
        <v>162974</v>
      </c>
      <c r="F166" s="6">
        <v>7408</v>
      </c>
      <c r="H166" s="27">
        <f t="shared" si="7"/>
        <v>0.0758842731297232</v>
      </c>
      <c r="I166" s="28">
        <f t="shared" si="8"/>
        <v>3.643831328533739</v>
      </c>
    </row>
  </sheetData>
  <printOptions/>
  <pageMargins left="0.75" right="0.75" top="1" bottom="1" header="0.4921259845" footer="0.4921259845"/>
  <pageSetup fitToHeight="3" fitToWidth="3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7.7109375" style="0" customWidth="1"/>
    <col min="2" max="2" width="6.7109375" style="0" customWidth="1"/>
    <col min="3" max="3" width="16.140625" style="0" customWidth="1"/>
    <col min="4" max="4" width="15.421875" style="0" customWidth="1"/>
    <col min="5" max="5" width="16.28125" style="0" customWidth="1"/>
    <col min="6" max="6" width="15.57421875" style="0" customWidth="1"/>
    <col min="7" max="7" width="14.140625" style="0" customWidth="1"/>
    <col min="8" max="8" width="5.00390625" style="0" customWidth="1"/>
    <col min="9" max="9" width="19.140625" style="0" customWidth="1"/>
    <col min="10" max="10" width="18.57421875" style="0" customWidth="1"/>
  </cols>
  <sheetData>
    <row r="1" spans="3:10" ht="15">
      <c r="C1" s="3" t="s">
        <v>63</v>
      </c>
      <c r="D1" s="3" t="s">
        <v>50</v>
      </c>
      <c r="E1" s="3" t="s">
        <v>54</v>
      </c>
      <c r="F1" s="3" t="s">
        <v>55</v>
      </c>
      <c r="G1" s="3" t="s">
        <v>56</v>
      </c>
      <c r="H1" s="3"/>
      <c r="I1" s="3" t="s">
        <v>67</v>
      </c>
      <c r="J1" s="3" t="s">
        <v>68</v>
      </c>
    </row>
    <row r="2" spans="1:7" ht="16.5">
      <c r="A2" s="4" t="s">
        <v>27</v>
      </c>
      <c r="B2" s="4"/>
      <c r="C2" s="3"/>
      <c r="E2" t="s">
        <v>0</v>
      </c>
      <c r="F2" t="s">
        <v>0</v>
      </c>
      <c r="G2" t="s">
        <v>0</v>
      </c>
    </row>
    <row r="3" spans="1:10" ht="12.75">
      <c r="A3" t="s">
        <v>76</v>
      </c>
      <c r="B3" s="5"/>
      <c r="C3" s="2">
        <v>384</v>
      </c>
      <c r="D3" s="2">
        <v>508</v>
      </c>
      <c r="E3">
        <v>596</v>
      </c>
      <c r="F3">
        <v>684</v>
      </c>
      <c r="G3">
        <v>873</v>
      </c>
      <c r="I3" s="21">
        <f>SUM((C3-D3)/D3)</f>
        <v>-0.2440944881889764</v>
      </c>
      <c r="J3" s="21">
        <f>SUM((C3-G3)/G3)</f>
        <v>-0.5601374570446735</v>
      </c>
    </row>
    <row r="4" spans="1:10" ht="12.75">
      <c r="A4" t="s">
        <v>75</v>
      </c>
      <c r="B4" s="5"/>
      <c r="C4" s="2">
        <v>904</v>
      </c>
      <c r="D4" s="2">
        <v>1094</v>
      </c>
      <c r="E4">
        <v>1226</v>
      </c>
      <c r="F4">
        <v>1318</v>
      </c>
      <c r="G4">
        <v>1753</v>
      </c>
      <c r="I4" s="21">
        <f aca="true" t="shared" si="0" ref="I4:I68">SUM((C4-D4)/D4)</f>
        <v>-0.1736745886654479</v>
      </c>
      <c r="J4" s="21">
        <f aca="true" t="shared" si="1" ref="J4:J68">SUM((C4-G4)/G4)</f>
        <v>-0.484312606959498</v>
      </c>
    </row>
    <row r="5" spans="1:10" ht="12.75">
      <c r="A5" s="5" t="s">
        <v>74</v>
      </c>
      <c r="B5" s="5"/>
      <c r="C5" s="2">
        <v>332</v>
      </c>
      <c r="D5" s="2">
        <v>419</v>
      </c>
      <c r="E5">
        <v>560</v>
      </c>
      <c r="F5">
        <v>617</v>
      </c>
      <c r="G5">
        <v>900</v>
      </c>
      <c r="I5" s="21">
        <f t="shared" si="0"/>
        <v>-0.20763723150357996</v>
      </c>
      <c r="J5" s="21">
        <f t="shared" si="1"/>
        <v>-0.6311111111111111</v>
      </c>
    </row>
    <row r="6" spans="1:10" ht="12.75">
      <c r="A6" t="s">
        <v>77</v>
      </c>
      <c r="B6" s="5"/>
      <c r="C6" s="2">
        <v>979</v>
      </c>
      <c r="D6" s="2">
        <v>1220</v>
      </c>
      <c r="E6">
        <v>1701</v>
      </c>
      <c r="F6">
        <v>1945</v>
      </c>
      <c r="G6">
        <v>3340</v>
      </c>
      <c r="I6" s="21">
        <f t="shared" si="0"/>
        <v>-0.19754098360655736</v>
      </c>
      <c r="J6" s="21">
        <f t="shared" si="1"/>
        <v>-0.7068862275449102</v>
      </c>
    </row>
    <row r="7" spans="1:10" ht="12.75">
      <c r="A7" t="s">
        <v>78</v>
      </c>
      <c r="B7" s="5"/>
      <c r="C7" s="2">
        <v>935</v>
      </c>
      <c r="D7" s="2">
        <v>1032</v>
      </c>
      <c r="E7">
        <v>1317</v>
      </c>
      <c r="F7">
        <v>1465</v>
      </c>
      <c r="G7">
        <v>1905</v>
      </c>
      <c r="I7" s="21">
        <f t="shared" si="0"/>
        <v>-0.0939922480620155</v>
      </c>
      <c r="J7" s="21">
        <f t="shared" si="1"/>
        <v>-0.5091863517060368</v>
      </c>
    </row>
    <row r="8" spans="1:10" ht="12.75">
      <c r="A8" t="s">
        <v>79</v>
      </c>
      <c r="B8" s="5"/>
      <c r="C8" s="2">
        <v>1352</v>
      </c>
      <c r="D8" s="2">
        <v>1570</v>
      </c>
      <c r="E8">
        <v>1817</v>
      </c>
      <c r="F8">
        <v>1980</v>
      </c>
      <c r="G8">
        <v>2555</v>
      </c>
      <c r="I8" s="21">
        <f t="shared" si="0"/>
        <v>-0.13885350318471337</v>
      </c>
      <c r="J8" s="21">
        <f t="shared" si="1"/>
        <v>-0.47084148727984343</v>
      </c>
    </row>
    <row r="9" spans="1:10" ht="12.75">
      <c r="A9" t="s">
        <v>88</v>
      </c>
      <c r="B9" s="5"/>
      <c r="C9" s="2">
        <v>2806</v>
      </c>
      <c r="D9" s="2">
        <v>3143</v>
      </c>
      <c r="E9">
        <v>3316</v>
      </c>
      <c r="F9">
        <v>3339</v>
      </c>
      <c r="G9">
        <v>4142</v>
      </c>
      <c r="I9" s="21">
        <f t="shared" si="0"/>
        <v>-0.10722239898186446</v>
      </c>
      <c r="J9" s="21">
        <f t="shared" si="1"/>
        <v>-0.3225494929985514</v>
      </c>
    </row>
    <row r="10" spans="1:10" ht="12.75">
      <c r="A10" s="5" t="s">
        <v>1</v>
      </c>
      <c r="B10" s="5"/>
      <c r="C10" s="2">
        <v>1160</v>
      </c>
      <c r="D10" s="2">
        <v>1390</v>
      </c>
      <c r="E10">
        <v>1824</v>
      </c>
      <c r="F10">
        <v>2036</v>
      </c>
      <c r="G10">
        <v>3216</v>
      </c>
      <c r="I10" s="21">
        <f t="shared" si="0"/>
        <v>-0.16546762589928057</v>
      </c>
      <c r="J10" s="21">
        <f t="shared" si="1"/>
        <v>-0.6393034825870647</v>
      </c>
    </row>
    <row r="11" spans="1:10" ht="12.75">
      <c r="A11" s="5" t="s">
        <v>2</v>
      </c>
      <c r="B11" s="5"/>
      <c r="C11" s="2">
        <v>499</v>
      </c>
      <c r="D11" s="2">
        <v>535</v>
      </c>
      <c r="E11">
        <v>672</v>
      </c>
      <c r="F11">
        <v>660</v>
      </c>
      <c r="G11">
        <v>793</v>
      </c>
      <c r="I11" s="21">
        <f t="shared" si="0"/>
        <v>-0.06728971962616823</v>
      </c>
      <c r="J11" s="21">
        <f t="shared" si="1"/>
        <v>-0.3707440100882724</v>
      </c>
    </row>
    <row r="12" spans="1:10" ht="12.75">
      <c r="A12" t="s">
        <v>81</v>
      </c>
      <c r="B12" s="5"/>
      <c r="C12" s="2">
        <v>1372</v>
      </c>
      <c r="D12" s="2">
        <v>1605</v>
      </c>
      <c r="E12">
        <v>2112</v>
      </c>
      <c r="F12">
        <v>2987</v>
      </c>
      <c r="G12">
        <v>2954</v>
      </c>
      <c r="I12" s="21">
        <f t="shared" si="0"/>
        <v>-0.14517133956386294</v>
      </c>
      <c r="J12" s="21">
        <f t="shared" si="1"/>
        <v>-0.5355450236966824</v>
      </c>
    </row>
    <row r="13" spans="1:10" ht="12.75">
      <c r="A13" s="5" t="s">
        <v>82</v>
      </c>
      <c r="B13" s="5"/>
      <c r="C13" s="2">
        <v>10102</v>
      </c>
      <c r="D13" s="2">
        <v>11035</v>
      </c>
      <c r="E13">
        <v>11963</v>
      </c>
      <c r="F13">
        <v>15842</v>
      </c>
      <c r="G13">
        <v>15193</v>
      </c>
      <c r="I13" s="21">
        <f t="shared" si="0"/>
        <v>-0.0845491617580426</v>
      </c>
      <c r="J13" s="21">
        <f t="shared" si="1"/>
        <v>-0.3350885276114</v>
      </c>
    </row>
    <row r="14" spans="1:10" ht="12.75">
      <c r="A14" s="5" t="s">
        <v>83</v>
      </c>
      <c r="B14" s="5"/>
      <c r="C14" s="2">
        <v>1</v>
      </c>
      <c r="D14" s="2">
        <v>1</v>
      </c>
      <c r="E14">
        <v>1</v>
      </c>
      <c r="F14">
        <v>1</v>
      </c>
      <c r="G14">
        <v>1</v>
      </c>
      <c r="I14" s="21">
        <f t="shared" si="0"/>
        <v>0</v>
      </c>
      <c r="J14" s="21">
        <f t="shared" si="1"/>
        <v>0</v>
      </c>
    </row>
    <row r="15" spans="1:10" ht="12.75">
      <c r="A15" s="5" t="s">
        <v>84</v>
      </c>
      <c r="B15" s="5"/>
      <c r="C15" s="2">
        <v>0</v>
      </c>
      <c r="D15">
        <v>0</v>
      </c>
      <c r="E15">
        <v>1</v>
      </c>
      <c r="F15">
        <v>1</v>
      </c>
      <c r="G15">
        <v>1</v>
      </c>
      <c r="I15" s="21"/>
      <c r="J15" s="21">
        <f t="shared" si="1"/>
        <v>-1</v>
      </c>
    </row>
    <row r="16" spans="1:10" ht="12.75">
      <c r="A16" s="5" t="s">
        <v>85</v>
      </c>
      <c r="B16" s="5"/>
      <c r="C16" s="2">
        <v>665</v>
      </c>
      <c r="D16">
        <v>662</v>
      </c>
      <c r="E16">
        <v>883</v>
      </c>
      <c r="F16">
        <v>827</v>
      </c>
      <c r="G16">
        <v>785</v>
      </c>
      <c r="I16" s="21">
        <f t="shared" si="0"/>
        <v>0.004531722054380665</v>
      </c>
      <c r="J16" s="21">
        <f t="shared" si="1"/>
        <v>-0.15286624203821655</v>
      </c>
    </row>
    <row r="17" spans="1:10" ht="12.75">
      <c r="A17" t="s">
        <v>86</v>
      </c>
      <c r="B17" s="5"/>
      <c r="C17" s="2">
        <v>726</v>
      </c>
      <c r="D17">
        <v>898</v>
      </c>
      <c r="E17">
        <v>1202</v>
      </c>
      <c r="F17">
        <v>1417</v>
      </c>
      <c r="G17">
        <v>1930</v>
      </c>
      <c r="I17" s="21">
        <f t="shared" si="0"/>
        <v>-0.1915367483296214</v>
      </c>
      <c r="J17" s="21">
        <f t="shared" si="1"/>
        <v>-0.6238341968911917</v>
      </c>
    </row>
    <row r="18" spans="1:10" ht="12.75">
      <c r="A18" s="5" t="s">
        <v>87</v>
      </c>
      <c r="B18" s="5"/>
      <c r="C18" s="2">
        <v>1759</v>
      </c>
      <c r="D18">
        <v>2118</v>
      </c>
      <c r="E18">
        <v>2759</v>
      </c>
      <c r="F18">
        <v>2924</v>
      </c>
      <c r="G18">
        <v>3989</v>
      </c>
      <c r="I18" s="21">
        <f t="shared" si="0"/>
        <v>-0.16949952785646838</v>
      </c>
      <c r="J18" s="21">
        <f t="shared" si="1"/>
        <v>-0.5590373527199799</v>
      </c>
    </row>
    <row r="19" spans="1:10" ht="14.25">
      <c r="A19" s="7" t="s">
        <v>3</v>
      </c>
      <c r="B19" s="7"/>
      <c r="C19" s="19">
        <v>11836</v>
      </c>
      <c r="D19" s="8">
        <v>13927</v>
      </c>
      <c r="E19" s="8">
        <v>16990</v>
      </c>
      <c r="F19" s="8">
        <v>18385</v>
      </c>
      <c r="G19" s="8">
        <v>25396</v>
      </c>
      <c r="H19" s="8"/>
      <c r="I19" s="24">
        <f t="shared" si="0"/>
        <v>-0.15014001579665398</v>
      </c>
      <c r="J19" s="24">
        <f t="shared" si="1"/>
        <v>-0.5339423531264766</v>
      </c>
    </row>
    <row r="20" spans="1:10" ht="14.25">
      <c r="A20" s="7" t="s">
        <v>4</v>
      </c>
      <c r="B20" s="7"/>
      <c r="C20" s="19">
        <v>12140</v>
      </c>
      <c r="D20" s="8">
        <v>13303</v>
      </c>
      <c r="E20" s="8">
        <v>14960</v>
      </c>
      <c r="F20" s="8">
        <v>19658</v>
      </c>
      <c r="G20" s="8">
        <v>18934</v>
      </c>
      <c r="H20" s="8"/>
      <c r="I20" s="24">
        <f t="shared" si="0"/>
        <v>-0.08742388934826731</v>
      </c>
      <c r="J20" s="24">
        <f t="shared" si="1"/>
        <v>-0.3588253934720608</v>
      </c>
    </row>
    <row r="21" spans="1:10" ht="16.5">
      <c r="A21" s="4" t="s">
        <v>28</v>
      </c>
      <c r="B21" s="4"/>
      <c r="C21" s="1"/>
      <c r="I21" s="21"/>
      <c r="J21" s="21"/>
    </row>
    <row r="22" spans="1:10" ht="12.75">
      <c r="A22" s="5" t="s">
        <v>5</v>
      </c>
      <c r="B22" s="5"/>
      <c r="C22" s="2">
        <v>2684</v>
      </c>
      <c r="D22">
        <v>2620</v>
      </c>
      <c r="E22">
        <v>2693</v>
      </c>
      <c r="F22">
        <v>2558</v>
      </c>
      <c r="G22">
        <v>2179</v>
      </c>
      <c r="I22" s="21">
        <f t="shared" si="0"/>
        <v>0.024427480916030534</v>
      </c>
      <c r="J22" s="21">
        <f t="shared" si="1"/>
        <v>0.231757687012391</v>
      </c>
    </row>
    <row r="23" spans="1:10" ht="12.75">
      <c r="A23" s="5" t="s">
        <v>29</v>
      </c>
      <c r="B23" s="5"/>
      <c r="C23" s="2">
        <v>999</v>
      </c>
      <c r="D23">
        <v>990</v>
      </c>
      <c r="E23">
        <v>992</v>
      </c>
      <c r="F23">
        <v>976</v>
      </c>
      <c r="G23">
        <v>864</v>
      </c>
      <c r="I23" s="21">
        <f t="shared" si="0"/>
        <v>0.00909090909090909</v>
      </c>
      <c r="J23" s="21">
        <f t="shared" si="1"/>
        <v>0.15625</v>
      </c>
    </row>
    <row r="24" spans="1:10" ht="12.75">
      <c r="A24" s="5" t="s">
        <v>6</v>
      </c>
      <c r="B24" s="5"/>
      <c r="C24" s="2">
        <v>181</v>
      </c>
      <c r="D24">
        <v>197</v>
      </c>
      <c r="E24">
        <v>231</v>
      </c>
      <c r="F24">
        <v>334</v>
      </c>
      <c r="G24">
        <v>326</v>
      </c>
      <c r="I24" s="21">
        <f t="shared" si="0"/>
        <v>-0.08121827411167512</v>
      </c>
      <c r="J24" s="21">
        <f t="shared" si="1"/>
        <v>-0.4447852760736196</v>
      </c>
    </row>
    <row r="25" spans="1:10" ht="12.75">
      <c r="A25" s="5" t="s">
        <v>7</v>
      </c>
      <c r="B25" s="5"/>
      <c r="C25" s="2">
        <v>300</v>
      </c>
      <c r="D25">
        <v>301</v>
      </c>
      <c r="E25">
        <v>303</v>
      </c>
      <c r="F25">
        <v>338</v>
      </c>
      <c r="G25">
        <v>323</v>
      </c>
      <c r="I25" s="21">
        <f t="shared" si="0"/>
        <v>-0.0033222591362126247</v>
      </c>
      <c r="J25" s="21">
        <f t="shared" si="1"/>
        <v>-0.07120743034055728</v>
      </c>
    </row>
    <row r="26" spans="1:10" ht="12.75">
      <c r="A26" s="5" t="s">
        <v>8</v>
      </c>
      <c r="B26" s="5"/>
      <c r="C26" s="2">
        <v>194</v>
      </c>
      <c r="D26">
        <v>200</v>
      </c>
      <c r="E26">
        <v>205</v>
      </c>
      <c r="F26">
        <v>199</v>
      </c>
      <c r="G26">
        <v>191</v>
      </c>
      <c r="I26" s="21">
        <f t="shared" si="0"/>
        <v>-0.03</v>
      </c>
      <c r="J26" s="21">
        <f t="shared" si="1"/>
        <v>0.015706806282722512</v>
      </c>
    </row>
    <row r="27" spans="1:10" ht="12.75">
      <c r="A27" s="5" t="s">
        <v>9</v>
      </c>
      <c r="B27" s="5"/>
      <c r="C27" s="2">
        <v>312</v>
      </c>
      <c r="D27">
        <v>316</v>
      </c>
      <c r="E27">
        <v>308</v>
      </c>
      <c r="F27">
        <v>196</v>
      </c>
      <c r="G27">
        <v>186</v>
      </c>
      <c r="I27" s="21">
        <f t="shared" si="0"/>
        <v>-0.012658227848101266</v>
      </c>
      <c r="J27" s="21">
        <f t="shared" si="1"/>
        <v>0.6774193548387096</v>
      </c>
    </row>
    <row r="28" spans="1:10" ht="12.75">
      <c r="A28" s="5" t="s">
        <v>10</v>
      </c>
      <c r="B28" s="5"/>
      <c r="C28" s="2">
        <v>367</v>
      </c>
      <c r="D28">
        <v>334</v>
      </c>
      <c r="E28">
        <v>314</v>
      </c>
      <c r="F28">
        <v>289</v>
      </c>
      <c r="G28">
        <v>262</v>
      </c>
      <c r="I28" s="21">
        <f t="shared" si="0"/>
        <v>0.09880239520958084</v>
      </c>
      <c r="J28" s="21">
        <f t="shared" si="1"/>
        <v>0.40076335877862596</v>
      </c>
    </row>
    <row r="29" spans="1:10" ht="12.75">
      <c r="A29" s="5" t="s">
        <v>11</v>
      </c>
      <c r="B29" s="5"/>
      <c r="C29" s="2">
        <v>172</v>
      </c>
      <c r="D29">
        <v>172</v>
      </c>
      <c r="E29">
        <v>170</v>
      </c>
      <c r="F29">
        <v>164</v>
      </c>
      <c r="G29">
        <v>174</v>
      </c>
      <c r="I29" s="21">
        <f t="shared" si="0"/>
        <v>0</v>
      </c>
      <c r="J29" s="21">
        <f t="shared" si="1"/>
        <v>-0.011494252873563218</v>
      </c>
    </row>
    <row r="30" spans="1:10" ht="12.75">
      <c r="A30" s="5" t="s">
        <v>12</v>
      </c>
      <c r="B30" s="5"/>
      <c r="C30" s="2">
        <v>60</v>
      </c>
      <c r="D30" s="11">
        <v>57</v>
      </c>
      <c r="E30">
        <v>57</v>
      </c>
      <c r="F30">
        <v>56</v>
      </c>
      <c r="G30">
        <v>57</v>
      </c>
      <c r="I30" s="21">
        <f t="shared" si="0"/>
        <v>0.05263157894736842</v>
      </c>
      <c r="J30" s="21">
        <f t="shared" si="1"/>
        <v>0.05263157894736842</v>
      </c>
    </row>
    <row r="31" spans="1:10" ht="12.75">
      <c r="A31" s="5" t="s">
        <v>13</v>
      </c>
      <c r="B31" s="5"/>
      <c r="C31" s="2">
        <v>118</v>
      </c>
      <c r="D31">
        <v>153</v>
      </c>
      <c r="E31">
        <v>210</v>
      </c>
      <c r="F31">
        <v>244</v>
      </c>
      <c r="G31">
        <v>237</v>
      </c>
      <c r="I31" s="21">
        <f t="shared" si="0"/>
        <v>-0.22875816993464052</v>
      </c>
      <c r="J31" s="21">
        <f t="shared" si="1"/>
        <v>-0.5021097046413502</v>
      </c>
    </row>
    <row r="32" spans="1:10" ht="14.25">
      <c r="A32" s="8" t="s">
        <v>14</v>
      </c>
      <c r="B32" s="8"/>
      <c r="C32" s="19">
        <v>5387</v>
      </c>
      <c r="D32" s="8">
        <v>5340</v>
      </c>
      <c r="E32" s="8">
        <v>5273</v>
      </c>
      <c r="F32" s="8">
        <v>5452</v>
      </c>
      <c r="G32" s="8">
        <v>4895</v>
      </c>
      <c r="H32" s="8"/>
      <c r="I32" s="24">
        <f t="shared" si="0"/>
        <v>0.008801498127340823</v>
      </c>
      <c r="J32" s="24">
        <f t="shared" si="1"/>
        <v>0.10051072522982635</v>
      </c>
    </row>
    <row r="33" spans="1:10" ht="16.5">
      <c r="A33" s="4" t="s">
        <v>30</v>
      </c>
      <c r="B33" s="4"/>
      <c r="C33" s="1"/>
      <c r="I33" s="21"/>
      <c r="J33" s="21"/>
    </row>
    <row r="34" spans="1:10" ht="12.75" hidden="1">
      <c r="A34" t="s">
        <v>76</v>
      </c>
      <c r="B34" s="5"/>
      <c r="C34" s="2">
        <v>71</v>
      </c>
      <c r="D34" s="2">
        <v>72</v>
      </c>
      <c r="E34">
        <v>89</v>
      </c>
      <c r="F34">
        <v>89</v>
      </c>
      <c r="G34">
        <v>89</v>
      </c>
      <c r="I34" s="21">
        <f t="shared" si="0"/>
        <v>-0.013888888888888888</v>
      </c>
      <c r="J34" s="21">
        <f t="shared" si="1"/>
        <v>-0.20224719101123595</v>
      </c>
    </row>
    <row r="35" spans="1:10" ht="12.75" hidden="1">
      <c r="A35" t="s">
        <v>75</v>
      </c>
      <c r="B35" s="5"/>
      <c r="C35" s="2">
        <v>8</v>
      </c>
      <c r="D35" s="2">
        <v>8</v>
      </c>
      <c r="E35">
        <v>5</v>
      </c>
      <c r="F35">
        <v>5</v>
      </c>
      <c r="G35">
        <v>4</v>
      </c>
      <c r="I35" s="21">
        <f t="shared" si="0"/>
        <v>0</v>
      </c>
      <c r="J35" s="21">
        <f t="shared" si="1"/>
        <v>1</v>
      </c>
    </row>
    <row r="36" spans="1:10" ht="12.75" hidden="1">
      <c r="A36" s="5" t="s">
        <v>74</v>
      </c>
      <c r="B36" s="5"/>
      <c r="C36" s="2">
        <v>82</v>
      </c>
      <c r="D36" s="2">
        <v>82</v>
      </c>
      <c r="E36">
        <v>82</v>
      </c>
      <c r="F36">
        <v>82</v>
      </c>
      <c r="G36">
        <v>82</v>
      </c>
      <c r="I36" s="21">
        <f t="shared" si="0"/>
        <v>0</v>
      </c>
      <c r="J36" s="21">
        <f t="shared" si="1"/>
        <v>0</v>
      </c>
    </row>
    <row r="37" spans="1:10" ht="14.25" hidden="1">
      <c r="A37" t="s">
        <v>77</v>
      </c>
      <c r="B37" s="5"/>
      <c r="C37" s="2">
        <v>264</v>
      </c>
      <c r="D37" s="2">
        <v>263</v>
      </c>
      <c r="E37">
        <v>263</v>
      </c>
      <c r="F37">
        <v>262</v>
      </c>
      <c r="G37">
        <v>259</v>
      </c>
      <c r="I37" s="24">
        <f t="shared" si="0"/>
        <v>0.0038022813688212928</v>
      </c>
      <c r="J37" s="21">
        <f t="shared" si="1"/>
        <v>0.019305019305019305</v>
      </c>
    </row>
    <row r="38" spans="1:10" ht="14.25" hidden="1">
      <c r="A38" t="s">
        <v>78</v>
      </c>
      <c r="B38" s="5"/>
      <c r="C38" s="2">
        <v>51</v>
      </c>
      <c r="D38" s="2">
        <v>51</v>
      </c>
      <c r="E38">
        <v>52</v>
      </c>
      <c r="F38">
        <v>51</v>
      </c>
      <c r="G38">
        <v>49</v>
      </c>
      <c r="I38" s="24">
        <f t="shared" si="0"/>
        <v>0</v>
      </c>
      <c r="J38" s="21">
        <f t="shared" si="1"/>
        <v>0.04081632653061224</v>
      </c>
    </row>
    <row r="39" spans="1:10" ht="12.75" hidden="1">
      <c r="A39" t="s">
        <v>79</v>
      </c>
      <c r="B39" s="5"/>
      <c r="C39" s="2">
        <v>32</v>
      </c>
      <c r="D39" s="2">
        <v>32</v>
      </c>
      <c r="E39">
        <v>31</v>
      </c>
      <c r="F39">
        <v>31</v>
      </c>
      <c r="G39">
        <v>31</v>
      </c>
      <c r="I39" s="21">
        <f t="shared" si="0"/>
        <v>0</v>
      </c>
      <c r="J39" s="21">
        <f t="shared" si="1"/>
        <v>0.03225806451612903</v>
      </c>
    </row>
    <row r="40" spans="1:10" ht="12.75" hidden="1">
      <c r="A40" t="s">
        <v>80</v>
      </c>
      <c r="B40" s="5"/>
      <c r="C40" s="2">
        <v>69</v>
      </c>
      <c r="D40" s="2">
        <v>69</v>
      </c>
      <c r="E40">
        <v>67</v>
      </c>
      <c r="F40">
        <v>67</v>
      </c>
      <c r="G40">
        <v>67</v>
      </c>
      <c r="I40" s="21">
        <f t="shared" si="0"/>
        <v>0</v>
      </c>
      <c r="J40" s="21">
        <f t="shared" si="1"/>
        <v>0.029850746268656716</v>
      </c>
    </row>
    <row r="41" spans="1:10" ht="12.75" hidden="1">
      <c r="A41" s="5" t="s">
        <v>1</v>
      </c>
      <c r="B41" s="5"/>
      <c r="C41" s="2">
        <v>49</v>
      </c>
      <c r="D41" s="2">
        <v>49</v>
      </c>
      <c r="E41">
        <v>48</v>
      </c>
      <c r="F41">
        <v>45</v>
      </c>
      <c r="G41">
        <v>42</v>
      </c>
      <c r="I41" s="21">
        <f t="shared" si="0"/>
        <v>0</v>
      </c>
      <c r="J41" s="21">
        <f t="shared" si="1"/>
        <v>0.16666666666666666</v>
      </c>
    </row>
    <row r="42" spans="1:10" ht="12.75" hidden="1">
      <c r="A42" s="5" t="s">
        <v>2</v>
      </c>
      <c r="B42" s="5"/>
      <c r="C42" s="2">
        <v>27</v>
      </c>
      <c r="D42" s="2">
        <v>26</v>
      </c>
      <c r="E42">
        <v>19</v>
      </c>
      <c r="F42">
        <v>18</v>
      </c>
      <c r="G42">
        <v>17</v>
      </c>
      <c r="I42" s="21">
        <f t="shared" si="0"/>
        <v>0.038461538461538464</v>
      </c>
      <c r="J42" s="21">
        <f t="shared" si="1"/>
        <v>0.5882352941176471</v>
      </c>
    </row>
    <row r="43" spans="1:10" ht="12.75" hidden="1">
      <c r="A43" t="s">
        <v>81</v>
      </c>
      <c r="B43" s="5"/>
      <c r="C43" s="2">
        <v>43</v>
      </c>
      <c r="D43" s="2">
        <v>39</v>
      </c>
      <c r="E43">
        <v>40</v>
      </c>
      <c r="F43">
        <v>42</v>
      </c>
      <c r="G43">
        <v>42</v>
      </c>
      <c r="I43" s="21">
        <f t="shared" si="0"/>
        <v>0.10256410256410256</v>
      </c>
      <c r="J43" s="21">
        <f t="shared" si="1"/>
        <v>0.023809523809523808</v>
      </c>
    </row>
    <row r="44" spans="1:10" ht="12.75" hidden="1">
      <c r="A44" s="5" t="s">
        <v>82</v>
      </c>
      <c r="B44" s="5"/>
      <c r="C44" s="2">
        <v>71</v>
      </c>
      <c r="D44" s="2">
        <v>69</v>
      </c>
      <c r="E44">
        <v>68</v>
      </c>
      <c r="F44">
        <v>66</v>
      </c>
      <c r="G44">
        <v>63</v>
      </c>
      <c r="I44" s="21">
        <f t="shared" si="0"/>
        <v>0.028985507246376812</v>
      </c>
      <c r="J44" s="21">
        <f t="shared" si="1"/>
        <v>0.12698412698412698</v>
      </c>
    </row>
    <row r="45" spans="1:10" ht="12.75" hidden="1">
      <c r="A45" s="5" t="s">
        <v>83</v>
      </c>
      <c r="B45" s="5"/>
      <c r="C45" s="2"/>
      <c r="D45" s="2"/>
      <c r="I45" s="21"/>
      <c r="J45" s="21"/>
    </row>
    <row r="46" spans="1:10" ht="12.75" hidden="1">
      <c r="A46" s="5" t="s">
        <v>84</v>
      </c>
      <c r="B46" s="5"/>
      <c r="C46" s="2">
        <v>2</v>
      </c>
      <c r="D46">
        <v>1</v>
      </c>
      <c r="E46">
        <v>1</v>
      </c>
      <c r="F46">
        <v>0</v>
      </c>
      <c r="G46">
        <v>0</v>
      </c>
      <c r="I46" s="21">
        <f t="shared" si="0"/>
        <v>1</v>
      </c>
      <c r="J46" s="21" t="e">
        <f t="shared" si="1"/>
        <v>#DIV/0!</v>
      </c>
    </row>
    <row r="47" spans="1:10" ht="12.75" hidden="1">
      <c r="A47" s="5" t="s">
        <v>85</v>
      </c>
      <c r="B47" s="5"/>
      <c r="C47" s="2"/>
      <c r="I47" s="21"/>
      <c r="J47" s="21"/>
    </row>
    <row r="48" spans="1:10" ht="12.75" hidden="1">
      <c r="A48" t="s">
        <v>86</v>
      </c>
      <c r="B48" s="5"/>
      <c r="C48" s="2">
        <v>5</v>
      </c>
      <c r="D48">
        <v>4</v>
      </c>
      <c r="E48">
        <v>3</v>
      </c>
      <c r="F48">
        <v>3</v>
      </c>
      <c r="G48">
        <v>3</v>
      </c>
      <c r="I48" s="21">
        <f t="shared" si="0"/>
        <v>0.25</v>
      </c>
      <c r="J48" s="21">
        <f t="shared" si="1"/>
        <v>0.6666666666666666</v>
      </c>
    </row>
    <row r="49" spans="1:10" ht="12.75" hidden="1">
      <c r="A49" s="5" t="s">
        <v>87</v>
      </c>
      <c r="B49" s="5"/>
      <c r="C49" s="2">
        <v>118</v>
      </c>
      <c r="D49">
        <v>110</v>
      </c>
      <c r="E49">
        <v>106</v>
      </c>
      <c r="F49">
        <v>103</v>
      </c>
      <c r="G49">
        <v>95</v>
      </c>
      <c r="I49" s="21">
        <f t="shared" si="0"/>
        <v>0.07272727272727272</v>
      </c>
      <c r="J49" s="21">
        <f t="shared" si="1"/>
        <v>0.24210526315789474</v>
      </c>
    </row>
    <row r="50" spans="1:10" ht="14.25">
      <c r="A50" s="8" t="s">
        <v>14</v>
      </c>
      <c r="B50" s="8"/>
      <c r="C50" s="19">
        <v>892</v>
      </c>
      <c r="D50" s="8">
        <v>875</v>
      </c>
      <c r="E50" s="8">
        <v>874</v>
      </c>
      <c r="F50" s="8">
        <v>864</v>
      </c>
      <c r="G50" s="8">
        <v>843</v>
      </c>
      <c r="H50" s="8"/>
      <c r="I50" s="24">
        <f t="shared" si="0"/>
        <v>0.019428571428571427</v>
      </c>
      <c r="J50" s="24">
        <f t="shared" si="1"/>
        <v>0.05812574139976275</v>
      </c>
    </row>
    <row r="51" spans="1:10" ht="16.5">
      <c r="A51" s="4" t="s">
        <v>31</v>
      </c>
      <c r="B51" s="4"/>
      <c r="C51" s="1"/>
      <c r="I51" s="21"/>
      <c r="J51" s="21"/>
    </row>
    <row r="52" spans="1:10" ht="12.75" hidden="1">
      <c r="A52" t="s">
        <v>76</v>
      </c>
      <c r="B52" s="5"/>
      <c r="C52" s="2">
        <v>399</v>
      </c>
      <c r="D52" s="2">
        <v>444</v>
      </c>
      <c r="E52">
        <v>476</v>
      </c>
      <c r="F52">
        <v>500</v>
      </c>
      <c r="G52">
        <v>549</v>
      </c>
      <c r="I52" s="21">
        <f t="shared" si="0"/>
        <v>-0.10135135135135136</v>
      </c>
      <c r="J52" s="21">
        <f t="shared" si="1"/>
        <v>-0.273224043715847</v>
      </c>
    </row>
    <row r="53" spans="1:10" ht="12.75" hidden="1">
      <c r="A53" t="s">
        <v>75</v>
      </c>
      <c r="B53" s="5"/>
      <c r="C53" s="2">
        <v>23</v>
      </c>
      <c r="D53" s="2">
        <v>35</v>
      </c>
      <c r="E53">
        <v>60</v>
      </c>
      <c r="F53">
        <v>60</v>
      </c>
      <c r="G53">
        <v>60</v>
      </c>
      <c r="I53" s="21">
        <f t="shared" si="0"/>
        <v>-0.34285714285714286</v>
      </c>
      <c r="J53" s="21">
        <f t="shared" si="1"/>
        <v>-0.6166666666666667</v>
      </c>
    </row>
    <row r="54" spans="1:10" ht="12.75" hidden="1">
      <c r="A54" s="5" t="s">
        <v>74</v>
      </c>
      <c r="B54" s="5"/>
      <c r="C54" s="2">
        <v>24</v>
      </c>
      <c r="D54" s="2">
        <v>38</v>
      </c>
      <c r="E54">
        <v>71</v>
      </c>
      <c r="F54">
        <v>71</v>
      </c>
      <c r="G54">
        <v>71</v>
      </c>
      <c r="I54" s="21">
        <f t="shared" si="0"/>
        <v>-0.3684210526315789</v>
      </c>
      <c r="J54" s="21">
        <f t="shared" si="1"/>
        <v>-0.6619718309859155</v>
      </c>
    </row>
    <row r="55" spans="1:10" ht="12.75" hidden="1">
      <c r="A55" t="s">
        <v>77</v>
      </c>
      <c r="B55" s="5"/>
      <c r="C55" s="2">
        <v>68</v>
      </c>
      <c r="D55" s="2">
        <v>154</v>
      </c>
      <c r="E55">
        <v>285</v>
      </c>
      <c r="F55">
        <v>285</v>
      </c>
      <c r="G55">
        <v>285</v>
      </c>
      <c r="I55" s="21">
        <f t="shared" si="0"/>
        <v>-0.5584415584415584</v>
      </c>
      <c r="J55" s="21">
        <f t="shared" si="1"/>
        <v>-0.7614035087719299</v>
      </c>
    </row>
    <row r="56" spans="1:10" ht="12.75" hidden="1">
      <c r="A56" t="s">
        <v>78</v>
      </c>
      <c r="B56" s="5"/>
      <c r="C56" s="2">
        <v>78</v>
      </c>
      <c r="D56" s="2">
        <v>217</v>
      </c>
      <c r="E56">
        <v>347</v>
      </c>
      <c r="F56">
        <v>347</v>
      </c>
      <c r="G56">
        <v>348</v>
      </c>
      <c r="I56" s="21">
        <f t="shared" si="0"/>
        <v>-0.6405529953917051</v>
      </c>
      <c r="J56" s="21">
        <f t="shared" si="1"/>
        <v>-0.7758620689655172</v>
      </c>
    </row>
    <row r="57" spans="1:10" ht="14.25" hidden="1">
      <c r="A57" t="s">
        <v>79</v>
      </c>
      <c r="B57" s="5"/>
      <c r="C57" s="2">
        <v>20</v>
      </c>
      <c r="D57" s="2">
        <v>56</v>
      </c>
      <c r="E57">
        <v>136</v>
      </c>
      <c r="F57">
        <v>137</v>
      </c>
      <c r="G57">
        <v>137</v>
      </c>
      <c r="I57" s="24">
        <f t="shared" si="0"/>
        <v>-0.6428571428571429</v>
      </c>
      <c r="J57" s="21">
        <f t="shared" si="1"/>
        <v>-0.8540145985401459</v>
      </c>
    </row>
    <row r="58" spans="1:10" ht="14.25" hidden="1">
      <c r="A58" t="s">
        <v>80</v>
      </c>
      <c r="B58" s="5"/>
      <c r="C58" s="2">
        <v>109</v>
      </c>
      <c r="D58" s="2">
        <v>197</v>
      </c>
      <c r="E58">
        <v>340</v>
      </c>
      <c r="F58">
        <v>340</v>
      </c>
      <c r="G58">
        <v>340</v>
      </c>
      <c r="I58" s="24">
        <f t="shared" si="0"/>
        <v>-0.4467005076142132</v>
      </c>
      <c r="J58" s="21">
        <f t="shared" si="1"/>
        <v>-0.6794117647058824</v>
      </c>
    </row>
    <row r="59" spans="1:10" ht="12.75" hidden="1">
      <c r="A59" s="5" t="s">
        <v>1</v>
      </c>
      <c r="B59" s="5"/>
      <c r="C59" s="2">
        <v>44</v>
      </c>
      <c r="D59" s="2">
        <v>116</v>
      </c>
      <c r="E59">
        <v>190</v>
      </c>
      <c r="F59">
        <v>190</v>
      </c>
      <c r="G59">
        <v>195</v>
      </c>
      <c r="I59" s="21">
        <f t="shared" si="0"/>
        <v>-0.6206896551724138</v>
      </c>
      <c r="J59" s="21">
        <f t="shared" si="1"/>
        <v>-0.7743589743589744</v>
      </c>
    </row>
    <row r="60" spans="1:10" ht="12.75" hidden="1">
      <c r="A60" s="5" t="s">
        <v>2</v>
      </c>
      <c r="B60" s="5"/>
      <c r="C60" s="2">
        <v>8</v>
      </c>
      <c r="D60" s="2">
        <v>29</v>
      </c>
      <c r="E60">
        <v>43</v>
      </c>
      <c r="F60">
        <v>43</v>
      </c>
      <c r="G60">
        <v>43</v>
      </c>
      <c r="I60" s="21">
        <f t="shared" si="0"/>
        <v>-0.7241379310344828</v>
      </c>
      <c r="J60" s="21">
        <f t="shared" si="1"/>
        <v>-0.813953488372093</v>
      </c>
    </row>
    <row r="61" spans="1:10" ht="12.75" hidden="1">
      <c r="A61" t="s">
        <v>81</v>
      </c>
      <c r="B61" s="5"/>
      <c r="C61" s="2">
        <v>122</v>
      </c>
      <c r="D61" s="2">
        <v>187</v>
      </c>
      <c r="E61">
        <v>335</v>
      </c>
      <c r="F61">
        <v>335</v>
      </c>
      <c r="G61">
        <v>336</v>
      </c>
      <c r="I61" s="21">
        <f t="shared" si="0"/>
        <v>-0.34759358288770054</v>
      </c>
      <c r="J61" s="21">
        <f t="shared" si="1"/>
        <v>-0.6369047619047619</v>
      </c>
    </row>
    <row r="62" spans="1:10" ht="12.75" hidden="1">
      <c r="A62" s="5" t="s">
        <v>82</v>
      </c>
      <c r="B62" s="5"/>
      <c r="C62" s="2">
        <v>270</v>
      </c>
      <c r="D62" s="2">
        <v>369</v>
      </c>
      <c r="E62">
        <v>1103</v>
      </c>
      <c r="F62">
        <v>1103</v>
      </c>
      <c r="G62">
        <v>1103</v>
      </c>
      <c r="I62" s="21">
        <f t="shared" si="0"/>
        <v>-0.2682926829268293</v>
      </c>
      <c r="J62" s="21">
        <f t="shared" si="1"/>
        <v>-0.7552130553037172</v>
      </c>
    </row>
    <row r="63" spans="1:10" ht="12.75" hidden="1">
      <c r="A63" s="5" t="s">
        <v>83</v>
      </c>
      <c r="B63" s="5"/>
      <c r="C63" s="2"/>
      <c r="D63">
        <v>13</v>
      </c>
      <c r="E63">
        <v>13</v>
      </c>
      <c r="F63">
        <v>13</v>
      </c>
      <c r="G63">
        <v>13</v>
      </c>
      <c r="I63" s="21">
        <f t="shared" si="0"/>
        <v>-1</v>
      </c>
      <c r="J63" s="21">
        <f t="shared" si="1"/>
        <v>-1</v>
      </c>
    </row>
    <row r="64" spans="1:10" ht="12.75" hidden="1">
      <c r="A64" s="5" t="s">
        <v>84</v>
      </c>
      <c r="B64" s="5"/>
      <c r="C64" s="2">
        <v>28</v>
      </c>
      <c r="D64">
        <v>0</v>
      </c>
      <c r="E64">
        <v>28</v>
      </c>
      <c r="F64">
        <v>28</v>
      </c>
      <c r="G64">
        <v>28</v>
      </c>
      <c r="I64" s="21" t="e">
        <f t="shared" si="0"/>
        <v>#DIV/0!</v>
      </c>
      <c r="J64" s="21">
        <f t="shared" si="1"/>
        <v>0</v>
      </c>
    </row>
    <row r="65" spans="1:10" ht="12.75" hidden="1">
      <c r="A65" s="5" t="s">
        <v>85</v>
      </c>
      <c r="B65" s="5"/>
      <c r="C65" s="2"/>
      <c r="D65">
        <v>1</v>
      </c>
      <c r="E65">
        <v>1</v>
      </c>
      <c r="F65">
        <v>1</v>
      </c>
      <c r="G65">
        <v>1</v>
      </c>
      <c r="I65" s="21">
        <f t="shared" si="0"/>
        <v>-1</v>
      </c>
      <c r="J65" s="21">
        <f t="shared" si="1"/>
        <v>-1</v>
      </c>
    </row>
    <row r="66" spans="1:10" ht="12.75" hidden="1">
      <c r="A66" t="s">
        <v>86</v>
      </c>
      <c r="B66" s="5"/>
      <c r="C66" s="2">
        <v>125</v>
      </c>
      <c r="D66">
        <v>235</v>
      </c>
      <c r="E66">
        <v>235</v>
      </c>
      <c r="F66">
        <v>235</v>
      </c>
      <c r="G66">
        <v>242</v>
      </c>
      <c r="I66" s="21">
        <f t="shared" si="0"/>
        <v>-0.46808510638297873</v>
      </c>
      <c r="J66" s="21">
        <f t="shared" si="1"/>
        <v>-0.4834710743801653</v>
      </c>
    </row>
    <row r="67" spans="1:10" ht="12.75" hidden="1">
      <c r="A67" s="5" t="s">
        <v>87</v>
      </c>
      <c r="B67" s="5"/>
      <c r="C67" s="2">
        <v>199</v>
      </c>
      <c r="D67">
        <v>341</v>
      </c>
      <c r="E67">
        <v>546</v>
      </c>
      <c r="F67">
        <v>550</v>
      </c>
      <c r="G67">
        <v>550</v>
      </c>
      <c r="I67" s="21">
        <f t="shared" si="0"/>
        <v>-0.41642228739002934</v>
      </c>
      <c r="J67" s="21">
        <f t="shared" si="1"/>
        <v>-0.6381818181818182</v>
      </c>
    </row>
    <row r="68" spans="1:10" ht="14.25">
      <c r="A68" s="8" t="s">
        <v>14</v>
      </c>
      <c r="B68" s="8"/>
      <c r="C68" s="19">
        <v>1517</v>
      </c>
      <c r="D68" s="8">
        <v>2447</v>
      </c>
      <c r="E68" s="8">
        <v>4209</v>
      </c>
      <c r="F68" s="8">
        <v>4238</v>
      </c>
      <c r="G68" s="8">
        <v>4301</v>
      </c>
      <c r="H68" s="8"/>
      <c r="I68" s="24">
        <f t="shared" si="0"/>
        <v>-0.380057212913772</v>
      </c>
      <c r="J68" s="24">
        <f t="shared" si="1"/>
        <v>-0.6472913275982329</v>
      </c>
    </row>
    <row r="69" spans="1:10" ht="15.75">
      <c r="A69" s="10" t="s">
        <v>32</v>
      </c>
      <c r="B69" s="10"/>
      <c r="C69" s="1"/>
      <c r="I69" s="21"/>
      <c r="J69" s="21"/>
    </row>
    <row r="70" spans="1:10" ht="12.75">
      <c r="A70" t="s">
        <v>76</v>
      </c>
      <c r="B70" s="5"/>
      <c r="C70" s="2">
        <v>75</v>
      </c>
      <c r="D70">
        <v>77</v>
      </c>
      <c r="E70">
        <v>72</v>
      </c>
      <c r="F70">
        <v>91</v>
      </c>
      <c r="G70">
        <v>114</v>
      </c>
      <c r="I70" s="21">
        <f aca="true" t="shared" si="2" ref="I70:I133">SUM((C70-D70)/D70)</f>
        <v>-0.025974025974025976</v>
      </c>
      <c r="J70" s="21">
        <f aca="true" t="shared" si="3" ref="J70:J133">SUM((C70-G70)/G70)</f>
        <v>-0.34210526315789475</v>
      </c>
    </row>
    <row r="71" spans="1:10" ht="12.75">
      <c r="A71" t="s">
        <v>75</v>
      </c>
      <c r="B71" s="5"/>
      <c r="C71" s="2">
        <v>43</v>
      </c>
      <c r="D71">
        <v>42</v>
      </c>
      <c r="E71">
        <v>58</v>
      </c>
      <c r="F71">
        <v>62</v>
      </c>
      <c r="G71">
        <v>61</v>
      </c>
      <c r="I71" s="21">
        <f t="shared" si="2"/>
        <v>0.023809523809523808</v>
      </c>
      <c r="J71" s="21">
        <f t="shared" si="3"/>
        <v>-0.29508196721311475</v>
      </c>
    </row>
    <row r="72" spans="1:10" ht="12.75">
      <c r="A72" s="5" t="s">
        <v>74</v>
      </c>
      <c r="B72" s="5"/>
      <c r="C72" s="2">
        <v>31</v>
      </c>
      <c r="D72">
        <v>34</v>
      </c>
      <c r="E72">
        <v>46</v>
      </c>
      <c r="F72">
        <v>57</v>
      </c>
      <c r="G72">
        <v>67</v>
      </c>
      <c r="I72" s="21">
        <f t="shared" si="2"/>
        <v>-0.08823529411764706</v>
      </c>
      <c r="J72" s="21">
        <f t="shared" si="3"/>
        <v>-0.5373134328358209</v>
      </c>
    </row>
    <row r="73" spans="1:10" ht="12.75">
      <c r="A73" t="s">
        <v>77</v>
      </c>
      <c r="B73" s="5"/>
      <c r="C73" s="2">
        <v>44</v>
      </c>
      <c r="D73">
        <v>44</v>
      </c>
      <c r="E73">
        <v>50</v>
      </c>
      <c r="F73">
        <v>51</v>
      </c>
      <c r="G73">
        <v>54</v>
      </c>
      <c r="I73" s="21">
        <f t="shared" si="2"/>
        <v>0</v>
      </c>
      <c r="J73" s="21">
        <f t="shared" si="3"/>
        <v>-0.18518518518518517</v>
      </c>
    </row>
    <row r="74" spans="1:10" ht="12.75">
      <c r="A74" t="s">
        <v>78</v>
      </c>
      <c r="B74" s="5"/>
      <c r="C74" s="2">
        <v>66</v>
      </c>
      <c r="D74">
        <v>65</v>
      </c>
      <c r="E74">
        <v>89</v>
      </c>
      <c r="F74">
        <v>88</v>
      </c>
      <c r="G74">
        <v>101</v>
      </c>
      <c r="I74" s="21">
        <f t="shared" si="2"/>
        <v>0.015384615384615385</v>
      </c>
      <c r="J74" s="21">
        <f t="shared" si="3"/>
        <v>-0.3465346534653465</v>
      </c>
    </row>
    <row r="75" spans="1:10" ht="12.75">
      <c r="A75" t="s">
        <v>79</v>
      </c>
      <c r="B75" s="5"/>
      <c r="C75" s="2">
        <v>529</v>
      </c>
      <c r="D75">
        <v>547</v>
      </c>
      <c r="E75">
        <v>671</v>
      </c>
      <c r="F75">
        <v>688</v>
      </c>
      <c r="G75">
        <v>731</v>
      </c>
      <c r="I75" s="32">
        <f t="shared" si="2"/>
        <v>-0.03290676416819013</v>
      </c>
      <c r="J75" s="21">
        <f t="shared" si="3"/>
        <v>-0.2763337893296854</v>
      </c>
    </row>
    <row r="76" spans="1:10" ht="12.75">
      <c r="A76" t="s">
        <v>80</v>
      </c>
      <c r="B76" s="5"/>
      <c r="C76" s="2">
        <v>532</v>
      </c>
      <c r="D76">
        <v>431</v>
      </c>
      <c r="E76">
        <v>471</v>
      </c>
      <c r="F76">
        <v>482</v>
      </c>
      <c r="G76">
        <v>492</v>
      </c>
      <c r="I76" s="32">
        <f t="shared" si="2"/>
        <v>0.23433874709976799</v>
      </c>
      <c r="J76" s="21">
        <f t="shared" si="3"/>
        <v>0.08130081300813008</v>
      </c>
    </row>
    <row r="77" spans="1:10" ht="12.75">
      <c r="A77" s="5" t="s">
        <v>1</v>
      </c>
      <c r="B77" s="5"/>
      <c r="C77" s="2">
        <v>220</v>
      </c>
      <c r="D77">
        <v>207</v>
      </c>
      <c r="E77">
        <v>261</v>
      </c>
      <c r="F77">
        <v>275</v>
      </c>
      <c r="G77">
        <v>305</v>
      </c>
      <c r="I77" s="21">
        <f t="shared" si="2"/>
        <v>0.06280193236714976</v>
      </c>
      <c r="J77" s="21">
        <f t="shared" si="3"/>
        <v>-0.2786885245901639</v>
      </c>
    </row>
    <row r="78" spans="1:10" ht="12.75">
      <c r="A78" s="5" t="s">
        <v>2</v>
      </c>
      <c r="B78" s="5"/>
      <c r="C78" s="2">
        <v>11</v>
      </c>
      <c r="D78">
        <v>16</v>
      </c>
      <c r="E78">
        <v>17</v>
      </c>
      <c r="F78">
        <v>17</v>
      </c>
      <c r="G78">
        <v>17</v>
      </c>
      <c r="I78" s="21">
        <f t="shared" si="2"/>
        <v>-0.3125</v>
      </c>
      <c r="J78" s="21">
        <f t="shared" si="3"/>
        <v>-0.35294117647058826</v>
      </c>
    </row>
    <row r="79" spans="1:10" ht="12.75">
      <c r="A79" t="s">
        <v>81</v>
      </c>
      <c r="B79" s="5"/>
      <c r="C79" s="2">
        <v>293</v>
      </c>
      <c r="D79">
        <v>309</v>
      </c>
      <c r="E79">
        <v>424</v>
      </c>
      <c r="F79">
        <v>433</v>
      </c>
      <c r="G79">
        <v>477</v>
      </c>
      <c r="I79" s="21">
        <f t="shared" si="2"/>
        <v>-0.05177993527508091</v>
      </c>
      <c r="J79" s="21">
        <f t="shared" si="3"/>
        <v>-0.3857442348008386</v>
      </c>
    </row>
    <row r="80" spans="1:10" ht="12.75">
      <c r="A80" s="5" t="s">
        <v>82</v>
      </c>
      <c r="B80" s="5"/>
      <c r="C80" s="2">
        <v>3714</v>
      </c>
      <c r="D80">
        <v>3839</v>
      </c>
      <c r="E80">
        <v>4115</v>
      </c>
      <c r="F80">
        <v>4191</v>
      </c>
      <c r="G80">
        <v>5234</v>
      </c>
      <c r="I80" s="21">
        <f t="shared" si="2"/>
        <v>-0.03256056264652253</v>
      </c>
      <c r="J80" s="21">
        <f t="shared" si="3"/>
        <v>-0.2904088651127245</v>
      </c>
    </row>
    <row r="81" spans="1:10" ht="12.75">
      <c r="A81" s="5" t="s">
        <v>83</v>
      </c>
      <c r="B81" s="5"/>
      <c r="C81" s="2">
        <v>430</v>
      </c>
      <c r="D81">
        <v>455</v>
      </c>
      <c r="E81">
        <v>489</v>
      </c>
      <c r="F81">
        <v>532</v>
      </c>
      <c r="G81">
        <v>613</v>
      </c>
      <c r="I81" s="21">
        <f t="shared" si="2"/>
        <v>-0.054945054945054944</v>
      </c>
      <c r="J81" s="21">
        <f t="shared" si="3"/>
        <v>-0.29853181076672103</v>
      </c>
    </row>
    <row r="82" spans="1:10" ht="12.75">
      <c r="A82" s="5" t="s">
        <v>84</v>
      </c>
      <c r="B82" s="5"/>
      <c r="C82" s="2">
        <v>4323</v>
      </c>
      <c r="D82">
        <v>4201</v>
      </c>
      <c r="E82">
        <v>4757</v>
      </c>
      <c r="F82">
        <v>4693</v>
      </c>
      <c r="G82">
        <v>4714</v>
      </c>
      <c r="I82" s="21">
        <f t="shared" si="2"/>
        <v>0.02904070459414425</v>
      </c>
      <c r="J82" s="21">
        <f t="shared" si="3"/>
        <v>-0.08294442087399237</v>
      </c>
    </row>
    <row r="83" spans="1:10" ht="12.75">
      <c r="A83" s="5" t="s">
        <v>85</v>
      </c>
      <c r="B83" s="5"/>
      <c r="C83" s="2">
        <v>1143</v>
      </c>
      <c r="D83">
        <v>1104</v>
      </c>
      <c r="E83">
        <v>1018</v>
      </c>
      <c r="F83">
        <v>973</v>
      </c>
      <c r="G83">
        <v>903</v>
      </c>
      <c r="I83" s="21">
        <f t="shared" si="2"/>
        <v>0.035326086956521736</v>
      </c>
      <c r="J83" s="21">
        <f t="shared" si="3"/>
        <v>0.26578073089701</v>
      </c>
    </row>
    <row r="84" spans="1:10" ht="12.75">
      <c r="A84" t="s">
        <v>86</v>
      </c>
      <c r="B84" s="5"/>
      <c r="C84" s="2">
        <v>70</v>
      </c>
      <c r="D84">
        <v>67</v>
      </c>
      <c r="E84">
        <v>83</v>
      </c>
      <c r="F84">
        <v>80</v>
      </c>
      <c r="G84">
        <v>82</v>
      </c>
      <c r="I84" s="21">
        <f t="shared" si="2"/>
        <v>0.04477611940298507</v>
      </c>
      <c r="J84" s="21">
        <f t="shared" si="3"/>
        <v>-0.14634146341463414</v>
      </c>
    </row>
    <row r="85" spans="1:10" ht="12.75">
      <c r="A85" s="5" t="s">
        <v>87</v>
      </c>
      <c r="B85" s="5"/>
      <c r="C85" s="2">
        <v>78</v>
      </c>
      <c r="D85">
        <v>78</v>
      </c>
      <c r="E85">
        <v>101</v>
      </c>
      <c r="F85">
        <v>108</v>
      </c>
      <c r="G85">
        <v>130</v>
      </c>
      <c r="I85" s="21">
        <f t="shared" si="2"/>
        <v>0</v>
      </c>
      <c r="J85" s="21">
        <f t="shared" si="3"/>
        <v>-0.4</v>
      </c>
    </row>
    <row r="86" spans="1:10" ht="14.25">
      <c r="A86" s="8" t="s">
        <v>3</v>
      </c>
      <c r="B86" s="8"/>
      <c r="C86" s="19">
        <v>1699</v>
      </c>
      <c r="D86" s="8">
        <v>1608</v>
      </c>
      <c r="E86" s="8">
        <v>1919</v>
      </c>
      <c r="F86" s="8">
        <v>1999</v>
      </c>
      <c r="G86" s="8">
        <v>2154</v>
      </c>
      <c r="H86" s="8"/>
      <c r="I86" s="24">
        <f t="shared" si="2"/>
        <v>0.056592039800995024</v>
      </c>
      <c r="J86" s="24">
        <f t="shared" si="3"/>
        <v>-0.21123491179201487</v>
      </c>
    </row>
    <row r="87" spans="1:10" ht="14.25">
      <c r="A87" s="8" t="s">
        <v>4</v>
      </c>
      <c r="B87" s="8"/>
      <c r="C87" s="19">
        <v>9903</v>
      </c>
      <c r="D87" s="8">
        <v>9908</v>
      </c>
      <c r="E87" s="8">
        <v>10803</v>
      </c>
      <c r="F87" s="8">
        <v>10823</v>
      </c>
      <c r="G87" s="8">
        <v>11942</v>
      </c>
      <c r="H87" s="8"/>
      <c r="I87" s="24">
        <f t="shared" si="2"/>
        <v>-0.0005046427129592249</v>
      </c>
      <c r="J87" s="24">
        <f t="shared" si="3"/>
        <v>-0.1707419192765031</v>
      </c>
    </row>
    <row r="88" spans="1:10" ht="16.5">
      <c r="A88" s="4" t="s">
        <v>33</v>
      </c>
      <c r="B88" s="4"/>
      <c r="C88" s="1"/>
      <c r="I88" s="21"/>
      <c r="J88" s="21"/>
    </row>
    <row r="89" spans="1:10" ht="12.75">
      <c r="A89" s="5" t="s">
        <v>15</v>
      </c>
      <c r="B89" s="5"/>
      <c r="C89" s="2">
        <v>23</v>
      </c>
      <c r="D89">
        <v>24</v>
      </c>
      <c r="E89">
        <v>28</v>
      </c>
      <c r="F89">
        <v>35</v>
      </c>
      <c r="G89">
        <v>36</v>
      </c>
      <c r="I89" s="21">
        <f t="shared" si="2"/>
        <v>-0.041666666666666664</v>
      </c>
      <c r="J89" s="21">
        <f t="shared" si="3"/>
        <v>-0.3611111111111111</v>
      </c>
    </row>
    <row r="90" spans="1:10" ht="12.75">
      <c r="A90" s="5" t="s">
        <v>16</v>
      </c>
      <c r="B90" s="5"/>
      <c r="C90" s="2">
        <v>111</v>
      </c>
      <c r="D90">
        <v>121</v>
      </c>
      <c r="E90">
        <v>119</v>
      </c>
      <c r="F90">
        <v>110</v>
      </c>
      <c r="G90">
        <v>106</v>
      </c>
      <c r="I90" s="21">
        <f t="shared" si="2"/>
        <v>-0.08264462809917356</v>
      </c>
      <c r="J90" s="21">
        <f t="shared" si="3"/>
        <v>0.04716981132075472</v>
      </c>
    </row>
    <row r="91" spans="1:10" ht="12.75">
      <c r="A91" s="5" t="s">
        <v>17</v>
      </c>
      <c r="B91" s="5"/>
      <c r="C91" s="2">
        <v>986</v>
      </c>
      <c r="D91">
        <v>982</v>
      </c>
      <c r="E91">
        <v>1079</v>
      </c>
      <c r="F91">
        <v>1036</v>
      </c>
      <c r="G91">
        <v>966</v>
      </c>
      <c r="I91" s="21">
        <f t="shared" si="2"/>
        <v>0.004073319755600814</v>
      </c>
      <c r="J91" s="21">
        <f t="shared" si="3"/>
        <v>0.020703933747412008</v>
      </c>
    </row>
    <row r="92" spans="1:10" ht="12.75">
      <c r="A92" s="5" t="s">
        <v>18</v>
      </c>
      <c r="B92" s="5"/>
      <c r="C92" s="2">
        <v>39</v>
      </c>
      <c r="D92">
        <v>38</v>
      </c>
      <c r="E92">
        <v>35</v>
      </c>
      <c r="F92">
        <v>33</v>
      </c>
      <c r="G92">
        <v>30</v>
      </c>
      <c r="I92" s="21">
        <f t="shared" si="2"/>
        <v>0.02631578947368421</v>
      </c>
      <c r="J92" s="21">
        <f t="shared" si="3"/>
        <v>0.3</v>
      </c>
    </row>
    <row r="93" spans="1:10" ht="12.75">
      <c r="A93" s="5" t="s">
        <v>19</v>
      </c>
      <c r="B93" s="5"/>
      <c r="C93" s="2">
        <v>158</v>
      </c>
      <c r="D93">
        <v>147</v>
      </c>
      <c r="E93">
        <v>107</v>
      </c>
      <c r="F93">
        <v>88</v>
      </c>
      <c r="G93">
        <v>71</v>
      </c>
      <c r="I93" s="32">
        <f t="shared" si="2"/>
        <v>0.07482993197278912</v>
      </c>
      <c r="J93" s="21">
        <f t="shared" si="3"/>
        <v>1.2253521126760563</v>
      </c>
    </row>
    <row r="94" spans="1:10" ht="12.75">
      <c r="A94" s="5" t="s">
        <v>20</v>
      </c>
      <c r="B94" s="5"/>
      <c r="C94" s="2">
        <v>255</v>
      </c>
      <c r="D94">
        <v>259</v>
      </c>
      <c r="E94">
        <v>319</v>
      </c>
      <c r="F94">
        <v>309</v>
      </c>
      <c r="G94">
        <v>308</v>
      </c>
      <c r="I94" s="32">
        <f t="shared" si="2"/>
        <v>-0.015444015444015444</v>
      </c>
      <c r="J94" s="21">
        <f t="shared" si="3"/>
        <v>-0.17207792207792208</v>
      </c>
    </row>
    <row r="95" spans="1:10" ht="12.75">
      <c r="A95" s="5" t="s">
        <v>21</v>
      </c>
      <c r="B95" s="5"/>
      <c r="C95" s="2">
        <v>244</v>
      </c>
      <c r="D95">
        <v>251</v>
      </c>
      <c r="E95">
        <v>223</v>
      </c>
      <c r="F95">
        <v>180</v>
      </c>
      <c r="G95">
        <v>155</v>
      </c>
      <c r="I95" s="21">
        <f t="shared" si="2"/>
        <v>-0.027888446215139442</v>
      </c>
      <c r="J95" s="21">
        <f t="shared" si="3"/>
        <v>0.5741935483870968</v>
      </c>
    </row>
    <row r="96" spans="1:10" ht="12.75">
      <c r="A96" s="5" t="s">
        <v>6</v>
      </c>
      <c r="B96" s="5"/>
      <c r="C96" s="2">
        <v>39</v>
      </c>
      <c r="D96">
        <v>47</v>
      </c>
      <c r="E96">
        <v>50</v>
      </c>
      <c r="F96">
        <v>51</v>
      </c>
      <c r="G96">
        <v>49</v>
      </c>
      <c r="I96" s="21">
        <f t="shared" si="2"/>
        <v>-0.1702127659574468</v>
      </c>
      <c r="J96" s="21">
        <f t="shared" si="3"/>
        <v>-0.20408163265306123</v>
      </c>
    </row>
    <row r="97" spans="1:10" ht="12.75">
      <c r="A97" s="5" t="s">
        <v>7</v>
      </c>
      <c r="B97" s="5"/>
      <c r="C97" s="2">
        <v>393</v>
      </c>
      <c r="D97">
        <v>426</v>
      </c>
      <c r="E97">
        <v>413</v>
      </c>
      <c r="F97">
        <v>413</v>
      </c>
      <c r="G97">
        <v>374</v>
      </c>
      <c r="I97" s="21">
        <f t="shared" si="2"/>
        <v>-0.07746478873239436</v>
      </c>
      <c r="J97" s="21">
        <f t="shared" si="3"/>
        <v>0.05080213903743316</v>
      </c>
    </row>
    <row r="98" spans="1:10" ht="12.75">
      <c r="A98" s="5" t="s">
        <v>13</v>
      </c>
      <c r="B98" s="5"/>
      <c r="C98" s="2">
        <v>71</v>
      </c>
      <c r="D98">
        <v>90</v>
      </c>
      <c r="E98">
        <v>88</v>
      </c>
      <c r="F98">
        <v>81</v>
      </c>
      <c r="G98">
        <v>84</v>
      </c>
      <c r="I98" s="21">
        <f t="shared" si="2"/>
        <v>-0.2111111111111111</v>
      </c>
      <c r="J98" s="21">
        <f t="shared" si="3"/>
        <v>-0.15476190476190477</v>
      </c>
    </row>
    <row r="99" spans="1:10" ht="12.75">
      <c r="A99" s="5" t="s">
        <v>22</v>
      </c>
      <c r="B99" s="5"/>
      <c r="C99" s="2">
        <v>140</v>
      </c>
      <c r="D99">
        <v>135</v>
      </c>
      <c r="E99">
        <v>125</v>
      </c>
      <c r="F99">
        <v>110</v>
      </c>
      <c r="G99">
        <v>82</v>
      </c>
      <c r="I99" s="21">
        <f t="shared" si="2"/>
        <v>0.037037037037037035</v>
      </c>
      <c r="J99" s="21">
        <f t="shared" si="3"/>
        <v>0.7073170731707317</v>
      </c>
    </row>
    <row r="100" spans="1:10" ht="12.75">
      <c r="A100" s="5" t="s">
        <v>23</v>
      </c>
      <c r="B100" s="5"/>
      <c r="C100" s="2">
        <v>29</v>
      </c>
      <c r="D100">
        <v>29</v>
      </c>
      <c r="E100">
        <v>29</v>
      </c>
      <c r="F100">
        <v>29</v>
      </c>
      <c r="G100">
        <v>30</v>
      </c>
      <c r="I100" s="21">
        <f t="shared" si="2"/>
        <v>0</v>
      </c>
      <c r="J100" s="21">
        <f t="shared" si="3"/>
        <v>-0.03333333333333333</v>
      </c>
    </row>
    <row r="101" spans="1:10" ht="14.25">
      <c r="A101" s="8" t="s">
        <v>14</v>
      </c>
      <c r="B101" s="8"/>
      <c r="C101" s="19">
        <v>2488</v>
      </c>
      <c r="D101" s="8">
        <v>2549</v>
      </c>
      <c r="E101" s="22">
        <v>2615</v>
      </c>
      <c r="F101" s="22">
        <v>2475</v>
      </c>
      <c r="G101" s="22">
        <v>2291</v>
      </c>
      <c r="H101" s="22"/>
      <c r="I101" s="24">
        <f t="shared" si="2"/>
        <v>-0.0239309533150255</v>
      </c>
      <c r="J101" s="23">
        <f t="shared" si="3"/>
        <v>0.08598865124399825</v>
      </c>
    </row>
    <row r="102" spans="1:10" ht="16.5">
      <c r="A102" s="4" t="s">
        <v>34</v>
      </c>
      <c r="B102" s="4"/>
      <c r="C102" s="1"/>
      <c r="I102" s="21"/>
      <c r="J102" s="21"/>
    </row>
    <row r="103" spans="1:10" ht="12.75">
      <c r="A103" s="5" t="s">
        <v>4</v>
      </c>
      <c r="B103" s="5"/>
      <c r="C103" s="2">
        <v>945</v>
      </c>
      <c r="D103">
        <v>1034</v>
      </c>
      <c r="E103">
        <v>1058</v>
      </c>
      <c r="F103">
        <v>1237</v>
      </c>
      <c r="G103">
        <v>1314</v>
      </c>
      <c r="I103" s="21">
        <f t="shared" si="2"/>
        <v>-0.086073500967118</v>
      </c>
      <c r="J103" s="21">
        <f t="shared" si="3"/>
        <v>-0.2808219178082192</v>
      </c>
    </row>
    <row r="104" spans="1:10" ht="14.25">
      <c r="A104" s="8" t="s">
        <v>14</v>
      </c>
      <c r="B104" s="8"/>
      <c r="C104" s="19">
        <v>945</v>
      </c>
      <c r="D104" s="8">
        <v>1034</v>
      </c>
      <c r="E104" s="8">
        <v>1058</v>
      </c>
      <c r="F104" s="8">
        <v>1237</v>
      </c>
      <c r="G104" s="8">
        <v>1314</v>
      </c>
      <c r="H104" s="8"/>
      <c r="I104" s="24">
        <f t="shared" si="2"/>
        <v>-0.086073500967118</v>
      </c>
      <c r="J104" s="24">
        <f t="shared" si="3"/>
        <v>-0.2808219178082192</v>
      </c>
    </row>
    <row r="105" spans="1:10" ht="16.5">
      <c r="A105" s="4" t="s">
        <v>35</v>
      </c>
      <c r="B105" s="4"/>
      <c r="C105" s="1"/>
      <c r="I105" s="21"/>
      <c r="J105" s="21"/>
    </row>
    <row r="106" spans="1:10" ht="12.75">
      <c r="A106" s="5" t="s">
        <v>18</v>
      </c>
      <c r="B106" s="5"/>
      <c r="C106" s="2">
        <v>41</v>
      </c>
      <c r="D106" s="2">
        <v>42</v>
      </c>
      <c r="E106">
        <v>48</v>
      </c>
      <c r="F106">
        <v>46</v>
      </c>
      <c r="G106">
        <v>43</v>
      </c>
      <c r="I106" s="21">
        <f t="shared" si="2"/>
        <v>-0.023809523809523808</v>
      </c>
      <c r="J106" s="21">
        <f t="shared" si="3"/>
        <v>-0.046511627906976744</v>
      </c>
    </row>
    <row r="107" spans="1:10" ht="12.75">
      <c r="A107" s="5" t="s">
        <v>20</v>
      </c>
      <c r="B107" s="5"/>
      <c r="C107" s="2">
        <v>9</v>
      </c>
      <c r="D107" s="2">
        <v>8</v>
      </c>
      <c r="E107">
        <v>11</v>
      </c>
      <c r="F107">
        <v>14</v>
      </c>
      <c r="G107">
        <v>13</v>
      </c>
      <c r="I107" s="21">
        <f t="shared" si="2"/>
        <v>0.125</v>
      </c>
      <c r="J107" s="21">
        <f t="shared" si="3"/>
        <v>-0.3076923076923077</v>
      </c>
    </row>
    <row r="108" spans="1:10" ht="12.75">
      <c r="A108" s="5" t="s">
        <v>21</v>
      </c>
      <c r="B108" s="5"/>
      <c r="C108" s="2">
        <v>35</v>
      </c>
      <c r="D108" s="2">
        <v>26</v>
      </c>
      <c r="E108">
        <v>6</v>
      </c>
      <c r="F108">
        <v>4</v>
      </c>
      <c r="G108">
        <v>4</v>
      </c>
      <c r="I108" s="21">
        <f t="shared" si="2"/>
        <v>0.34615384615384615</v>
      </c>
      <c r="J108" s="21">
        <f t="shared" si="3"/>
        <v>7.75</v>
      </c>
    </row>
    <row r="109" spans="1:10" ht="12.75">
      <c r="A109" s="5" t="s">
        <v>6</v>
      </c>
      <c r="B109" s="5"/>
      <c r="C109" s="2">
        <v>94</v>
      </c>
      <c r="D109" s="2">
        <v>86</v>
      </c>
      <c r="E109">
        <v>99</v>
      </c>
      <c r="F109">
        <v>98</v>
      </c>
      <c r="G109">
        <v>98</v>
      </c>
      <c r="I109" s="21">
        <f t="shared" si="2"/>
        <v>0.09302325581395349</v>
      </c>
      <c r="J109" s="21">
        <f t="shared" si="3"/>
        <v>-0.04081632653061224</v>
      </c>
    </row>
    <row r="110" spans="1:10" ht="12.75">
      <c r="A110" s="5" t="s">
        <v>7</v>
      </c>
      <c r="B110" s="5"/>
      <c r="C110" s="2">
        <v>99</v>
      </c>
      <c r="D110" s="2">
        <v>91</v>
      </c>
      <c r="E110">
        <v>98</v>
      </c>
      <c r="F110">
        <v>117</v>
      </c>
      <c r="G110">
        <v>112</v>
      </c>
      <c r="I110" s="21">
        <f t="shared" si="2"/>
        <v>0.08791208791208792</v>
      </c>
      <c r="J110" s="21">
        <f t="shared" si="3"/>
        <v>-0.11607142857142858</v>
      </c>
    </row>
    <row r="111" spans="1:10" ht="14.25" hidden="1">
      <c r="A111" s="5" t="s">
        <v>13</v>
      </c>
      <c r="B111" s="5"/>
      <c r="C111">
        <v>0</v>
      </c>
      <c r="D111">
        <v>0</v>
      </c>
      <c r="E111">
        <v>1</v>
      </c>
      <c r="F111">
        <v>1</v>
      </c>
      <c r="G111">
        <v>1</v>
      </c>
      <c r="I111" s="24"/>
      <c r="J111" s="21">
        <f t="shared" si="3"/>
        <v>-1</v>
      </c>
    </row>
    <row r="112" spans="1:10" ht="12.75">
      <c r="A112" s="5" t="s">
        <v>22</v>
      </c>
      <c r="B112" s="5"/>
      <c r="C112" s="2">
        <v>22</v>
      </c>
      <c r="D112">
        <v>32</v>
      </c>
      <c r="E112">
        <v>30</v>
      </c>
      <c r="F112">
        <v>30</v>
      </c>
      <c r="G112">
        <v>25</v>
      </c>
      <c r="I112" s="32">
        <f t="shared" si="2"/>
        <v>-0.3125</v>
      </c>
      <c r="J112" s="21">
        <f t="shared" si="3"/>
        <v>-0.12</v>
      </c>
    </row>
    <row r="113" spans="1:10" ht="12.75">
      <c r="A113" s="5" t="s">
        <v>23</v>
      </c>
      <c r="B113" s="5"/>
      <c r="C113" s="2">
        <v>17</v>
      </c>
      <c r="D113">
        <v>17</v>
      </c>
      <c r="E113">
        <v>17</v>
      </c>
      <c r="F113">
        <v>17</v>
      </c>
      <c r="G113">
        <v>18</v>
      </c>
      <c r="I113" s="21">
        <f t="shared" si="2"/>
        <v>0</v>
      </c>
      <c r="J113" s="21">
        <f t="shared" si="3"/>
        <v>-0.05555555555555555</v>
      </c>
    </row>
    <row r="114" spans="1:10" ht="14.25">
      <c r="A114" s="8" t="s">
        <v>14</v>
      </c>
      <c r="B114" s="8"/>
      <c r="C114" s="19">
        <v>317</v>
      </c>
      <c r="D114" s="8">
        <v>302</v>
      </c>
      <c r="E114" s="8">
        <v>310</v>
      </c>
      <c r="F114" s="8">
        <v>327</v>
      </c>
      <c r="G114" s="8">
        <v>314</v>
      </c>
      <c r="H114" s="8"/>
      <c r="I114" s="24">
        <f t="shared" si="2"/>
        <v>0.04966887417218543</v>
      </c>
      <c r="J114" s="24">
        <f t="shared" si="3"/>
        <v>0.009554140127388535</v>
      </c>
    </row>
    <row r="115" spans="1:10" ht="16.5">
      <c r="A115" s="4" t="s">
        <v>36</v>
      </c>
      <c r="B115" s="4"/>
      <c r="C115" s="1"/>
      <c r="I115" s="21"/>
      <c r="J115" s="21"/>
    </row>
    <row r="116" spans="1:10" ht="12.75">
      <c r="A116" t="s">
        <v>37</v>
      </c>
      <c r="C116" s="2">
        <v>1437</v>
      </c>
      <c r="D116">
        <v>1153</v>
      </c>
      <c r="E116">
        <v>1929</v>
      </c>
      <c r="F116">
        <v>2138</v>
      </c>
      <c r="G116">
        <v>2252</v>
      </c>
      <c r="I116" s="21">
        <f t="shared" si="2"/>
        <v>0.24631396357328708</v>
      </c>
      <c r="J116" s="21">
        <f t="shared" si="3"/>
        <v>-0.36190053285968027</v>
      </c>
    </row>
    <row r="117" spans="1:10" ht="12.75">
      <c r="A117" t="s">
        <v>38</v>
      </c>
      <c r="C117" s="2">
        <v>108</v>
      </c>
      <c r="D117">
        <v>114</v>
      </c>
      <c r="E117">
        <v>142</v>
      </c>
      <c r="F117">
        <v>142</v>
      </c>
      <c r="G117">
        <v>140</v>
      </c>
      <c r="I117" s="21">
        <f t="shared" si="2"/>
        <v>-0.05263157894736842</v>
      </c>
      <c r="J117" s="21">
        <f t="shared" si="3"/>
        <v>-0.22857142857142856</v>
      </c>
    </row>
    <row r="118" spans="1:10" ht="12.75">
      <c r="A118" s="11" t="s">
        <v>24</v>
      </c>
      <c r="B118" s="11"/>
      <c r="C118" s="2">
        <v>426</v>
      </c>
      <c r="D118" s="11">
        <v>564</v>
      </c>
      <c r="E118">
        <v>562</v>
      </c>
      <c r="F118">
        <v>522</v>
      </c>
      <c r="G118">
        <v>592</v>
      </c>
      <c r="I118" s="21">
        <f t="shared" si="2"/>
        <v>-0.24468085106382978</v>
      </c>
      <c r="J118" s="21">
        <f t="shared" si="3"/>
        <v>-0.28040540540540543</v>
      </c>
    </row>
    <row r="119" spans="1:10" ht="14.25">
      <c r="A119" s="8" t="s">
        <v>14</v>
      </c>
      <c r="B119" s="8"/>
      <c r="C119" s="19">
        <v>1971</v>
      </c>
      <c r="D119" s="8">
        <v>1831</v>
      </c>
      <c r="E119" s="8">
        <v>2633</v>
      </c>
      <c r="F119" s="8">
        <v>2802</v>
      </c>
      <c r="G119" s="8">
        <v>2984</v>
      </c>
      <c r="H119" s="8"/>
      <c r="I119" s="24">
        <f t="shared" si="2"/>
        <v>0.0764609503003823</v>
      </c>
      <c r="J119" s="24">
        <f t="shared" si="3"/>
        <v>-0.3394772117962466</v>
      </c>
    </row>
    <row r="120" spans="1:10" ht="16.5">
      <c r="A120" s="4" t="s">
        <v>39</v>
      </c>
      <c r="B120" s="4"/>
      <c r="C120" s="1"/>
      <c r="I120" s="21"/>
      <c r="J120" s="21"/>
    </row>
    <row r="121" spans="1:10" ht="12.75">
      <c r="A121" s="5" t="s">
        <v>25</v>
      </c>
      <c r="B121" s="5"/>
      <c r="C121" s="2">
        <v>849</v>
      </c>
      <c r="D121">
        <v>898</v>
      </c>
      <c r="E121">
        <v>1230</v>
      </c>
      <c r="F121">
        <v>1245</v>
      </c>
      <c r="G121">
        <v>1230</v>
      </c>
      <c r="I121" s="21">
        <f t="shared" si="2"/>
        <v>-0.05456570155902005</v>
      </c>
      <c r="J121" s="21">
        <f t="shared" si="3"/>
        <v>-0.3097560975609756</v>
      </c>
    </row>
    <row r="122" spans="1:10" ht="12.75">
      <c r="A122" s="5" t="s">
        <v>24</v>
      </c>
      <c r="B122" s="5"/>
      <c r="C122" s="2">
        <v>108</v>
      </c>
      <c r="D122">
        <v>114</v>
      </c>
      <c r="E122">
        <v>134</v>
      </c>
      <c r="F122">
        <v>145</v>
      </c>
      <c r="G122">
        <v>139</v>
      </c>
      <c r="I122" s="21">
        <f t="shared" si="2"/>
        <v>-0.05263157894736842</v>
      </c>
      <c r="J122" s="21">
        <f t="shared" si="3"/>
        <v>-0.22302158273381295</v>
      </c>
    </row>
    <row r="123" spans="1:10" ht="14.25">
      <c r="A123" s="8" t="s">
        <v>14</v>
      </c>
      <c r="B123" s="8"/>
      <c r="C123" s="19">
        <v>957</v>
      </c>
      <c r="D123" s="8">
        <v>1012</v>
      </c>
      <c r="E123" s="8">
        <v>1364</v>
      </c>
      <c r="F123" s="8">
        <v>1390</v>
      </c>
      <c r="G123" s="8">
        <v>1369</v>
      </c>
      <c r="H123" s="8"/>
      <c r="I123" s="24">
        <f t="shared" si="2"/>
        <v>-0.05434782608695652</v>
      </c>
      <c r="J123" s="24">
        <f t="shared" si="3"/>
        <v>-0.30094959824689554</v>
      </c>
    </row>
    <row r="124" spans="1:10" ht="16.5">
      <c r="A124" s="4" t="s">
        <v>40</v>
      </c>
      <c r="B124" s="4"/>
      <c r="C124" s="1"/>
      <c r="I124" s="21"/>
      <c r="J124" s="21"/>
    </row>
    <row r="125" spans="1:10" ht="12.75">
      <c r="A125" s="5" t="s">
        <v>3</v>
      </c>
      <c r="B125" s="5"/>
      <c r="C125" s="2">
        <v>60</v>
      </c>
      <c r="D125">
        <v>63</v>
      </c>
      <c r="E125">
        <v>86</v>
      </c>
      <c r="F125">
        <v>84</v>
      </c>
      <c r="G125">
        <v>92</v>
      </c>
      <c r="I125" s="21">
        <f t="shared" si="2"/>
        <v>-0.047619047619047616</v>
      </c>
      <c r="J125" s="21">
        <f t="shared" si="3"/>
        <v>-0.34782608695652173</v>
      </c>
    </row>
    <row r="126" spans="1:10" ht="12.75">
      <c r="A126" t="s">
        <v>81</v>
      </c>
      <c r="B126" s="5"/>
      <c r="C126" s="2">
        <v>28</v>
      </c>
      <c r="D126">
        <v>28</v>
      </c>
      <c r="E126">
        <v>29</v>
      </c>
      <c r="F126">
        <v>26</v>
      </c>
      <c r="G126">
        <v>24</v>
      </c>
      <c r="I126" s="21">
        <f t="shared" si="2"/>
        <v>0</v>
      </c>
      <c r="J126" s="21">
        <f t="shared" si="3"/>
        <v>0.16666666666666666</v>
      </c>
    </row>
    <row r="127" spans="1:10" ht="12.75">
      <c r="A127" s="5" t="s">
        <v>82</v>
      </c>
      <c r="B127" s="5"/>
      <c r="C127" s="2">
        <v>328</v>
      </c>
      <c r="D127">
        <v>310</v>
      </c>
      <c r="E127">
        <v>276</v>
      </c>
      <c r="F127">
        <v>237</v>
      </c>
      <c r="G127">
        <v>235</v>
      </c>
      <c r="I127" s="21">
        <f t="shared" si="2"/>
        <v>0.05806451612903226</v>
      </c>
      <c r="J127" s="21">
        <f t="shared" si="3"/>
        <v>0.39574468085106385</v>
      </c>
    </row>
    <row r="128" spans="1:10" ht="14.25" hidden="1">
      <c r="A128" s="5" t="s">
        <v>84</v>
      </c>
      <c r="B128" s="8"/>
      <c r="C128" s="2">
        <v>27</v>
      </c>
      <c r="D128">
        <v>27</v>
      </c>
      <c r="E128">
        <v>27</v>
      </c>
      <c r="F128">
        <v>28</v>
      </c>
      <c r="G128">
        <v>28</v>
      </c>
      <c r="H128" s="8"/>
      <c r="I128" s="21">
        <f t="shared" si="2"/>
        <v>0</v>
      </c>
      <c r="J128" s="32">
        <f t="shared" si="3"/>
        <v>-0.03571428571428571</v>
      </c>
    </row>
    <row r="129" spans="1:10" ht="16.5">
      <c r="A129" s="8" t="s">
        <v>14</v>
      </c>
      <c r="B129" s="4"/>
      <c r="C129" s="19">
        <v>443</v>
      </c>
      <c r="D129" s="8">
        <v>428</v>
      </c>
      <c r="E129" s="8">
        <v>418</v>
      </c>
      <c r="F129" s="8">
        <v>375</v>
      </c>
      <c r="G129" s="8">
        <v>379</v>
      </c>
      <c r="I129" s="24">
        <f t="shared" si="2"/>
        <v>0.035046728971962614</v>
      </c>
      <c r="J129" s="24">
        <f t="shared" si="3"/>
        <v>0.16886543535620052</v>
      </c>
    </row>
    <row r="130" spans="1:10" ht="16.5">
      <c r="A130" s="4" t="s">
        <v>41</v>
      </c>
      <c r="B130" s="5"/>
      <c r="C130" s="1"/>
      <c r="I130" s="24"/>
      <c r="J130" s="21"/>
    </row>
    <row r="131" spans="1:10" ht="12.75">
      <c r="A131" s="5" t="s">
        <v>3</v>
      </c>
      <c r="B131" s="5"/>
      <c r="C131" s="2">
        <v>4</v>
      </c>
      <c r="D131">
        <v>4</v>
      </c>
      <c r="E131">
        <v>2</v>
      </c>
      <c r="F131">
        <v>3</v>
      </c>
      <c r="G131">
        <v>2</v>
      </c>
      <c r="I131" s="21">
        <f t="shared" si="2"/>
        <v>0</v>
      </c>
      <c r="J131" s="21">
        <f t="shared" si="3"/>
        <v>1</v>
      </c>
    </row>
    <row r="132" spans="1:10" ht="12.75">
      <c r="A132" t="s">
        <v>81</v>
      </c>
      <c r="B132" s="5"/>
      <c r="C132" s="2">
        <v>9</v>
      </c>
      <c r="D132">
        <v>9</v>
      </c>
      <c r="E132">
        <v>8</v>
      </c>
      <c r="F132">
        <v>10</v>
      </c>
      <c r="G132">
        <v>9</v>
      </c>
      <c r="I132" s="21">
        <f t="shared" si="2"/>
        <v>0</v>
      </c>
      <c r="J132" s="21">
        <f t="shared" si="3"/>
        <v>0</v>
      </c>
    </row>
    <row r="133" spans="1:10" ht="14.25">
      <c r="A133" s="5" t="s">
        <v>82</v>
      </c>
      <c r="B133" s="8"/>
      <c r="C133" s="2">
        <v>161</v>
      </c>
      <c r="D133">
        <v>141</v>
      </c>
      <c r="E133">
        <v>150</v>
      </c>
      <c r="F133">
        <v>155</v>
      </c>
      <c r="G133">
        <v>136</v>
      </c>
      <c r="H133" s="8"/>
      <c r="I133" s="21">
        <f t="shared" si="2"/>
        <v>0.14184397163120568</v>
      </c>
      <c r="J133" s="32">
        <f t="shared" si="3"/>
        <v>0.18382352941176472</v>
      </c>
    </row>
    <row r="134" spans="1:10" ht="16.5">
      <c r="A134" s="5" t="s">
        <v>83</v>
      </c>
      <c r="B134" s="4"/>
      <c r="C134" s="2">
        <v>116</v>
      </c>
      <c r="D134">
        <v>110</v>
      </c>
      <c r="E134">
        <v>97</v>
      </c>
      <c r="F134">
        <v>97</v>
      </c>
      <c r="G134">
        <v>90</v>
      </c>
      <c r="I134" s="21">
        <f aca="true" t="shared" si="4" ref="I134:I166">SUM((C134-D134)/D134)</f>
        <v>0.05454545454545454</v>
      </c>
      <c r="J134" s="21">
        <f aca="true" t="shared" si="5" ref="J134:J166">SUM((C134-G134)/G134)</f>
        <v>0.28888888888888886</v>
      </c>
    </row>
    <row r="135" spans="1:10" ht="12.75">
      <c r="A135" s="5" t="s">
        <v>84</v>
      </c>
      <c r="B135" s="5"/>
      <c r="C135" s="2">
        <v>2</v>
      </c>
      <c r="D135">
        <v>2</v>
      </c>
      <c r="E135">
        <v>7</v>
      </c>
      <c r="F135">
        <v>11</v>
      </c>
      <c r="G135">
        <v>11</v>
      </c>
      <c r="I135" s="21">
        <f t="shared" si="4"/>
        <v>0</v>
      </c>
      <c r="J135" s="21">
        <f t="shared" si="5"/>
        <v>-0.8181818181818182</v>
      </c>
    </row>
    <row r="136" spans="1:10" ht="14.25">
      <c r="A136" s="8" t="s">
        <v>14</v>
      </c>
      <c r="B136" s="5"/>
      <c r="C136" s="19">
        <v>292</v>
      </c>
      <c r="D136" s="8">
        <v>266</v>
      </c>
      <c r="E136" s="8">
        <v>264</v>
      </c>
      <c r="F136" s="8">
        <v>276</v>
      </c>
      <c r="G136" s="8">
        <v>258</v>
      </c>
      <c r="I136" s="24">
        <f t="shared" si="4"/>
        <v>0.09774436090225563</v>
      </c>
      <c r="J136" s="24">
        <f t="shared" si="5"/>
        <v>0.13178294573643412</v>
      </c>
    </row>
    <row r="137" spans="1:10" ht="16.5">
      <c r="A137" s="4" t="s">
        <v>42</v>
      </c>
      <c r="B137" s="8"/>
      <c r="C137" s="1"/>
      <c r="H137" s="8"/>
      <c r="I137" s="21"/>
      <c r="J137" s="24"/>
    </row>
    <row r="138" spans="1:10" ht="16.5">
      <c r="A138" s="5" t="s">
        <v>25</v>
      </c>
      <c r="B138" s="4"/>
      <c r="C138" s="2">
        <v>1517</v>
      </c>
      <c r="D138">
        <v>1468</v>
      </c>
      <c r="E138">
        <v>1366</v>
      </c>
      <c r="F138">
        <v>1212</v>
      </c>
      <c r="G138">
        <v>1031</v>
      </c>
      <c r="I138" s="21">
        <f t="shared" si="4"/>
        <v>0.03337874659400545</v>
      </c>
      <c r="J138" s="21">
        <f t="shared" si="5"/>
        <v>0.4713870029097963</v>
      </c>
    </row>
    <row r="139" spans="1:10" ht="12.75">
      <c r="A139" s="5" t="s">
        <v>24</v>
      </c>
      <c r="B139" s="5"/>
      <c r="C139" s="2">
        <v>228</v>
      </c>
      <c r="D139">
        <v>218</v>
      </c>
      <c r="E139">
        <v>204</v>
      </c>
      <c r="F139">
        <v>295</v>
      </c>
      <c r="G139">
        <v>157</v>
      </c>
      <c r="I139" s="21">
        <f t="shared" si="4"/>
        <v>0.045871559633027525</v>
      </c>
      <c r="J139" s="21">
        <f t="shared" si="5"/>
        <v>0.45222929936305734</v>
      </c>
    </row>
    <row r="140" spans="1:10" ht="14.25">
      <c r="A140" s="8" t="s">
        <v>14</v>
      </c>
      <c r="B140" s="5"/>
      <c r="C140" s="19">
        <v>1745</v>
      </c>
      <c r="D140" s="8">
        <v>1686</v>
      </c>
      <c r="E140" s="8">
        <v>1570</v>
      </c>
      <c r="F140" s="8">
        <v>1388</v>
      </c>
      <c r="G140" s="8">
        <v>1188</v>
      </c>
      <c r="I140" s="24">
        <f t="shared" si="4"/>
        <v>0.03499406880189798</v>
      </c>
      <c r="J140" s="24">
        <f t="shared" si="5"/>
        <v>0.46885521885521886</v>
      </c>
    </row>
    <row r="141" spans="1:10" ht="16.5">
      <c r="A141" s="4" t="s">
        <v>43</v>
      </c>
      <c r="B141" s="8"/>
      <c r="C141" s="1"/>
      <c r="H141" s="8"/>
      <c r="I141" s="21"/>
      <c r="J141" s="24"/>
    </row>
    <row r="142" spans="1:10" ht="16.5">
      <c r="A142" s="5" t="s">
        <v>25</v>
      </c>
      <c r="B142" s="4"/>
      <c r="C142" s="2">
        <v>764</v>
      </c>
      <c r="D142">
        <v>721</v>
      </c>
      <c r="E142">
        <v>548</v>
      </c>
      <c r="F142">
        <v>448</v>
      </c>
      <c r="G142">
        <v>356</v>
      </c>
      <c r="I142" s="21">
        <f t="shared" si="4"/>
        <v>0.059639389736477116</v>
      </c>
      <c r="J142" s="21">
        <f t="shared" si="5"/>
        <v>1.146067415730337</v>
      </c>
    </row>
    <row r="143" spans="1:10" ht="12.75">
      <c r="A143" s="5" t="s">
        <v>24</v>
      </c>
      <c r="B143" s="5"/>
      <c r="C143" s="2">
        <v>648</v>
      </c>
      <c r="D143">
        <v>597</v>
      </c>
      <c r="E143">
        <v>469</v>
      </c>
      <c r="F143">
        <v>332</v>
      </c>
      <c r="G143">
        <v>233</v>
      </c>
      <c r="I143" s="21">
        <f t="shared" si="4"/>
        <v>0.08542713567839195</v>
      </c>
      <c r="J143" s="21">
        <f t="shared" si="5"/>
        <v>1.7811158798283262</v>
      </c>
    </row>
    <row r="144" spans="1:10" ht="14.25">
      <c r="A144" s="8" t="s">
        <v>14</v>
      </c>
      <c r="B144" s="5"/>
      <c r="C144" s="19">
        <v>1412</v>
      </c>
      <c r="D144" s="8">
        <v>1318</v>
      </c>
      <c r="E144" s="8">
        <v>1017</v>
      </c>
      <c r="F144" s="8">
        <v>770</v>
      </c>
      <c r="G144" s="8">
        <v>589</v>
      </c>
      <c r="I144" s="24">
        <f t="shared" si="4"/>
        <v>0.07132018209408195</v>
      </c>
      <c r="J144" s="24">
        <f t="shared" si="5"/>
        <v>1.397283531409168</v>
      </c>
    </row>
    <row r="145" spans="1:10" ht="16.5">
      <c r="A145" s="4" t="s">
        <v>44</v>
      </c>
      <c r="B145" s="8"/>
      <c r="C145" s="1"/>
      <c r="H145" s="8"/>
      <c r="I145" s="21"/>
      <c r="J145" s="24"/>
    </row>
    <row r="146" spans="1:10" ht="16.5">
      <c r="A146" s="5" t="s">
        <v>25</v>
      </c>
      <c r="B146" s="4"/>
      <c r="C146" s="2">
        <v>72</v>
      </c>
      <c r="D146">
        <v>53</v>
      </c>
      <c r="E146">
        <v>14</v>
      </c>
      <c r="F146">
        <v>0</v>
      </c>
      <c r="G146">
        <v>0</v>
      </c>
      <c r="I146" s="21">
        <f t="shared" si="4"/>
        <v>0.3584905660377358</v>
      </c>
      <c r="J146" s="21" t="e">
        <f t="shared" si="5"/>
        <v>#DIV/0!</v>
      </c>
    </row>
    <row r="147" spans="1:10" ht="14.25">
      <c r="A147" s="5" t="s">
        <v>24</v>
      </c>
      <c r="B147" s="5"/>
      <c r="C147" s="2">
        <v>36</v>
      </c>
      <c r="D147">
        <v>25</v>
      </c>
      <c r="E147">
        <v>13</v>
      </c>
      <c r="F147">
        <v>1</v>
      </c>
      <c r="G147">
        <v>0</v>
      </c>
      <c r="I147" s="24">
        <f t="shared" si="4"/>
        <v>0.44</v>
      </c>
      <c r="J147" s="21" t="e">
        <f t="shared" si="5"/>
        <v>#DIV/0!</v>
      </c>
    </row>
    <row r="148" spans="1:10" ht="14.25">
      <c r="A148" s="8" t="s">
        <v>14</v>
      </c>
      <c r="B148" s="5"/>
      <c r="C148" s="19">
        <v>108</v>
      </c>
      <c r="D148" s="8">
        <v>78</v>
      </c>
      <c r="E148" s="8">
        <v>27</v>
      </c>
      <c r="F148" s="8">
        <v>1</v>
      </c>
      <c r="G148" s="8">
        <v>0</v>
      </c>
      <c r="I148" s="24">
        <f t="shared" si="4"/>
        <v>0.38461538461538464</v>
      </c>
      <c r="J148" s="21" t="e">
        <f t="shared" si="5"/>
        <v>#DIV/0!</v>
      </c>
    </row>
    <row r="149" spans="1:10" ht="16.5">
      <c r="A149" s="4" t="s">
        <v>45</v>
      </c>
      <c r="B149" s="8"/>
      <c r="C149" s="1"/>
      <c r="H149" s="8"/>
      <c r="I149" s="21"/>
      <c r="J149" s="24"/>
    </row>
    <row r="150" spans="1:10" ht="16.5">
      <c r="A150" s="5" t="s">
        <v>25</v>
      </c>
      <c r="B150" s="4"/>
      <c r="C150" s="2">
        <v>82</v>
      </c>
      <c r="D150">
        <v>94</v>
      </c>
      <c r="E150">
        <v>213</v>
      </c>
      <c r="F150">
        <v>324</v>
      </c>
      <c r="G150">
        <v>369</v>
      </c>
      <c r="I150" s="21">
        <f t="shared" si="4"/>
        <v>-0.1276595744680851</v>
      </c>
      <c r="J150" s="21">
        <f t="shared" si="5"/>
        <v>-0.7777777777777778</v>
      </c>
    </row>
    <row r="151" spans="1:10" ht="12.75">
      <c r="A151" s="5" t="s">
        <v>24</v>
      </c>
      <c r="B151" s="5"/>
      <c r="C151" s="2">
        <v>74</v>
      </c>
      <c r="D151">
        <v>91</v>
      </c>
      <c r="E151">
        <v>102</v>
      </c>
      <c r="F151">
        <v>139</v>
      </c>
      <c r="G151">
        <v>139</v>
      </c>
      <c r="I151" s="21">
        <f t="shared" si="4"/>
        <v>-0.18681318681318682</v>
      </c>
      <c r="J151" s="21">
        <f t="shared" si="5"/>
        <v>-0.4676258992805755</v>
      </c>
    </row>
    <row r="152" spans="1:10" ht="14.25">
      <c r="A152" s="8" t="s">
        <v>14</v>
      </c>
      <c r="B152" s="5"/>
      <c r="C152" s="19">
        <v>156</v>
      </c>
      <c r="D152" s="8">
        <v>185</v>
      </c>
      <c r="E152" s="8">
        <v>315</v>
      </c>
      <c r="F152" s="8">
        <v>463</v>
      </c>
      <c r="G152" s="8">
        <v>508</v>
      </c>
      <c r="I152" s="24">
        <f t="shared" si="4"/>
        <v>-0.15675675675675677</v>
      </c>
      <c r="J152" s="24">
        <f t="shared" si="5"/>
        <v>-0.6929133858267716</v>
      </c>
    </row>
    <row r="153" spans="1:10" ht="16.5">
      <c r="A153" s="4" t="s">
        <v>46</v>
      </c>
      <c r="B153" s="8"/>
      <c r="C153" s="1"/>
      <c r="H153" s="8"/>
      <c r="I153" s="21"/>
      <c r="J153" s="24"/>
    </row>
    <row r="154" spans="1:10" ht="16.5">
      <c r="A154" s="5" t="s">
        <v>25</v>
      </c>
      <c r="B154" s="4"/>
      <c r="C154" s="2">
        <v>15</v>
      </c>
      <c r="D154">
        <v>17</v>
      </c>
      <c r="E154">
        <v>23</v>
      </c>
      <c r="F154">
        <v>46</v>
      </c>
      <c r="G154">
        <v>70</v>
      </c>
      <c r="I154" s="21">
        <f t="shared" si="4"/>
        <v>-0.11764705882352941</v>
      </c>
      <c r="J154" s="21">
        <f t="shared" si="5"/>
        <v>-0.7857142857142857</v>
      </c>
    </row>
    <row r="155" spans="1:10" ht="12.75">
      <c r="A155" s="5" t="s">
        <v>24</v>
      </c>
      <c r="B155" s="5"/>
      <c r="C155" s="2">
        <v>111</v>
      </c>
      <c r="D155">
        <v>111</v>
      </c>
      <c r="E155">
        <v>94</v>
      </c>
      <c r="F155">
        <v>79</v>
      </c>
      <c r="G155">
        <v>76</v>
      </c>
      <c r="I155" s="21">
        <f t="shared" si="4"/>
        <v>0</v>
      </c>
      <c r="J155" s="21">
        <f t="shared" si="5"/>
        <v>0.4605263157894737</v>
      </c>
    </row>
    <row r="156" spans="1:10" ht="14.25">
      <c r="A156" s="8" t="s">
        <v>14</v>
      </c>
      <c r="B156" s="5"/>
      <c r="C156" s="19">
        <v>126</v>
      </c>
      <c r="D156" s="8">
        <v>128</v>
      </c>
      <c r="E156" s="8">
        <v>117</v>
      </c>
      <c r="F156" s="8">
        <v>125</v>
      </c>
      <c r="G156" s="8">
        <v>146</v>
      </c>
      <c r="I156" s="24">
        <f t="shared" si="4"/>
        <v>-0.015625</v>
      </c>
      <c r="J156" s="24">
        <f t="shared" si="5"/>
        <v>-0.136986301369863</v>
      </c>
    </row>
    <row r="157" spans="1:10" ht="16.5">
      <c r="A157" s="4" t="s">
        <v>47</v>
      </c>
      <c r="B157" s="8"/>
      <c r="C157" s="1"/>
      <c r="H157" s="8"/>
      <c r="I157" s="21"/>
      <c r="J157" s="24"/>
    </row>
    <row r="158" spans="1:10" ht="16.5">
      <c r="A158" s="5" t="s">
        <v>25</v>
      </c>
      <c r="B158" s="4"/>
      <c r="C158" s="2">
        <v>103</v>
      </c>
      <c r="D158">
        <v>134</v>
      </c>
      <c r="E158">
        <v>180</v>
      </c>
      <c r="F158">
        <v>187</v>
      </c>
      <c r="G158">
        <v>190</v>
      </c>
      <c r="I158" s="21">
        <f t="shared" si="4"/>
        <v>-0.23134328358208955</v>
      </c>
      <c r="J158" s="21">
        <f t="shared" si="5"/>
        <v>-0.45789473684210524</v>
      </c>
    </row>
    <row r="159" spans="1:10" ht="12.75">
      <c r="A159" s="5" t="s">
        <v>24</v>
      </c>
      <c r="B159" s="5"/>
      <c r="C159" s="2">
        <v>137</v>
      </c>
      <c r="D159">
        <v>130</v>
      </c>
      <c r="E159">
        <v>95</v>
      </c>
      <c r="F159">
        <v>83</v>
      </c>
      <c r="G159">
        <v>81</v>
      </c>
      <c r="I159" s="21">
        <f t="shared" si="4"/>
        <v>0.05384615384615385</v>
      </c>
      <c r="J159" s="21">
        <f t="shared" si="5"/>
        <v>0.691358024691358</v>
      </c>
    </row>
    <row r="160" spans="1:10" ht="14.25">
      <c r="A160" s="8" t="s">
        <v>14</v>
      </c>
      <c r="B160" s="8"/>
      <c r="C160" s="19">
        <v>240</v>
      </c>
      <c r="D160" s="8">
        <v>264</v>
      </c>
      <c r="E160" s="8">
        <v>275</v>
      </c>
      <c r="F160" s="8">
        <v>270</v>
      </c>
      <c r="G160" s="8">
        <v>271</v>
      </c>
      <c r="I160" s="24">
        <f t="shared" si="4"/>
        <v>-0.09090909090909091</v>
      </c>
      <c r="J160" s="24">
        <f t="shared" si="5"/>
        <v>-0.11439114391143912</v>
      </c>
    </row>
    <row r="161" spans="1:10" ht="16.5">
      <c r="A161" s="4" t="s">
        <v>26</v>
      </c>
      <c r="B161" s="8"/>
      <c r="C161" s="1"/>
      <c r="I161" s="21"/>
      <c r="J161" s="21"/>
    </row>
    <row r="162" spans="1:10" ht="18" hidden="1">
      <c r="A162" s="5" t="s">
        <v>24</v>
      </c>
      <c r="B162" s="12"/>
      <c r="C162" s="2">
        <v>86</v>
      </c>
      <c r="D162" s="5">
        <v>47</v>
      </c>
      <c r="E162">
        <v>19</v>
      </c>
      <c r="F162">
        <v>0</v>
      </c>
      <c r="G162">
        <v>0</v>
      </c>
      <c r="I162" s="21">
        <f t="shared" si="4"/>
        <v>0.8297872340425532</v>
      </c>
      <c r="J162" s="25" t="e">
        <f t="shared" si="5"/>
        <v>#DIV/0!</v>
      </c>
    </row>
    <row r="163" spans="1:10" ht="14.25">
      <c r="A163" s="8" t="s">
        <v>14</v>
      </c>
      <c r="C163" s="19">
        <v>86</v>
      </c>
      <c r="D163" s="8">
        <v>47</v>
      </c>
      <c r="E163" s="8">
        <v>19</v>
      </c>
      <c r="F163" s="8">
        <v>0</v>
      </c>
      <c r="G163" s="8">
        <v>0</v>
      </c>
      <c r="I163" s="24">
        <f t="shared" si="4"/>
        <v>0.8297872340425532</v>
      </c>
      <c r="J163" s="21" t="e">
        <f t="shared" si="5"/>
        <v>#DIV/0!</v>
      </c>
    </row>
    <row r="164" spans="1:9" ht="14.25">
      <c r="A164" s="8"/>
      <c r="C164" s="19"/>
      <c r="D164" s="8"/>
      <c r="I164" s="21"/>
    </row>
    <row r="165" spans="1:10" ht="20.25">
      <c r="A165" s="12" t="s">
        <v>48</v>
      </c>
      <c r="C165" s="20">
        <f>C166+C119</f>
        <v>46697</v>
      </c>
      <c r="D165" s="12">
        <f>D166+D119</f>
        <v>50568</v>
      </c>
      <c r="E165" s="12">
        <v>59143</v>
      </c>
      <c r="F165" s="12">
        <v>65424</v>
      </c>
      <c r="G165" s="12">
        <v>72964</v>
      </c>
      <c r="I165" s="35">
        <f t="shared" si="4"/>
        <v>-0.07655038759689922</v>
      </c>
      <c r="J165" s="25">
        <f t="shared" si="5"/>
        <v>-0.35999945178444165</v>
      </c>
    </row>
    <row r="166" spans="1:10" ht="14.25">
      <c r="A166" t="s">
        <v>49</v>
      </c>
      <c r="C166">
        <v>44726</v>
      </c>
      <c r="D166">
        <f>48737</f>
        <v>48737</v>
      </c>
      <c r="E166">
        <v>56510</v>
      </c>
      <c r="F166">
        <v>62622</v>
      </c>
      <c r="G166">
        <v>69980</v>
      </c>
      <c r="I166" s="31">
        <f t="shared" si="4"/>
        <v>-0.08229886944210764</v>
      </c>
      <c r="J166" s="21">
        <f t="shared" si="5"/>
        <v>-0.36087453558159477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7.7109375" style="0" customWidth="1"/>
    <col min="2" max="2" width="6.7109375" style="0" customWidth="1"/>
    <col min="3" max="3" width="16.140625" style="0" customWidth="1"/>
    <col min="4" max="4" width="15.421875" style="0" customWidth="1"/>
    <col min="5" max="5" width="16.28125" style="0" customWidth="1"/>
    <col min="6" max="6" width="15.57421875" style="0" customWidth="1"/>
    <col min="7" max="7" width="14.140625" style="0" customWidth="1"/>
    <col min="8" max="8" width="5.00390625" style="0" customWidth="1"/>
    <col min="9" max="9" width="19.140625" style="0" customWidth="1"/>
    <col min="10" max="10" width="18.57421875" style="0" customWidth="1"/>
  </cols>
  <sheetData>
    <row r="1" spans="3:7" ht="15">
      <c r="C1" s="3" t="s">
        <v>64</v>
      </c>
      <c r="D1" s="3" t="s">
        <v>51</v>
      </c>
      <c r="E1" s="17" t="s">
        <v>57</v>
      </c>
      <c r="F1" s="3" t="s">
        <v>58</v>
      </c>
      <c r="G1" s="3" t="s">
        <v>59</v>
      </c>
    </row>
    <row r="2" spans="1:2" ht="16.5">
      <c r="A2" s="4" t="s">
        <v>27</v>
      </c>
      <c r="B2" s="4"/>
    </row>
    <row r="3" spans="1:7" ht="12.75">
      <c r="A3" t="s">
        <v>76</v>
      </c>
      <c r="B3" s="5"/>
      <c r="C3">
        <v>6</v>
      </c>
      <c r="D3" s="2">
        <v>12</v>
      </c>
      <c r="E3" s="18">
        <v>6</v>
      </c>
      <c r="F3">
        <v>13</v>
      </c>
      <c r="G3">
        <v>13</v>
      </c>
    </row>
    <row r="4" spans="1:7" ht="12.75">
      <c r="A4" t="s">
        <v>75</v>
      </c>
      <c r="B4" s="5"/>
      <c r="C4">
        <v>67</v>
      </c>
      <c r="D4" s="2">
        <v>75</v>
      </c>
      <c r="E4" s="18">
        <v>66</v>
      </c>
      <c r="F4">
        <v>72</v>
      </c>
      <c r="G4">
        <v>60</v>
      </c>
    </row>
    <row r="5" spans="1:7" ht="12.75">
      <c r="A5" s="5" t="s">
        <v>74</v>
      </c>
      <c r="B5" s="5"/>
      <c r="C5">
        <v>10</v>
      </c>
      <c r="D5" s="2">
        <v>24</v>
      </c>
      <c r="E5" s="18">
        <v>17</v>
      </c>
      <c r="F5">
        <v>27</v>
      </c>
      <c r="G5">
        <v>15</v>
      </c>
    </row>
    <row r="6" spans="1:7" ht="12.75">
      <c r="A6" t="s">
        <v>77</v>
      </c>
      <c r="B6" s="5"/>
      <c r="C6">
        <v>86</v>
      </c>
      <c r="D6" s="2">
        <v>97</v>
      </c>
      <c r="E6" s="18">
        <v>92</v>
      </c>
      <c r="F6">
        <v>109</v>
      </c>
      <c r="G6">
        <v>122</v>
      </c>
    </row>
    <row r="7" spans="1:7" ht="12.75">
      <c r="A7" t="s">
        <v>78</v>
      </c>
      <c r="B7" s="5"/>
      <c r="C7">
        <v>51</v>
      </c>
      <c r="D7" s="2">
        <v>58</v>
      </c>
      <c r="E7" s="18">
        <v>67</v>
      </c>
      <c r="F7">
        <v>91</v>
      </c>
      <c r="G7">
        <v>74</v>
      </c>
    </row>
    <row r="8" spans="1:7" ht="12.75">
      <c r="A8" t="s">
        <v>79</v>
      </c>
      <c r="B8" s="5"/>
      <c r="C8">
        <v>75</v>
      </c>
      <c r="D8" s="2">
        <v>120</v>
      </c>
      <c r="E8" s="18">
        <v>115</v>
      </c>
      <c r="F8">
        <v>136</v>
      </c>
      <c r="G8">
        <v>112</v>
      </c>
    </row>
    <row r="9" spans="1:7" ht="12.75">
      <c r="A9" t="s">
        <v>88</v>
      </c>
      <c r="B9" s="5"/>
      <c r="C9">
        <v>221</v>
      </c>
      <c r="D9" s="2">
        <v>282</v>
      </c>
      <c r="E9" s="18">
        <v>299</v>
      </c>
      <c r="F9">
        <v>233</v>
      </c>
      <c r="G9">
        <v>190</v>
      </c>
    </row>
    <row r="10" spans="1:11" ht="12.75">
      <c r="A10" s="5" t="s">
        <v>1</v>
      </c>
      <c r="B10" s="5"/>
      <c r="C10">
        <v>43</v>
      </c>
      <c r="D10" s="2">
        <v>53</v>
      </c>
      <c r="E10" s="18">
        <v>83</v>
      </c>
      <c r="F10">
        <v>80</v>
      </c>
      <c r="G10">
        <v>73</v>
      </c>
      <c r="K10" s="26"/>
    </row>
    <row r="11" spans="1:7" ht="12.75">
      <c r="A11" s="5" t="s">
        <v>2</v>
      </c>
      <c r="B11" s="5"/>
      <c r="C11">
        <v>23</v>
      </c>
      <c r="D11" s="2">
        <v>29</v>
      </c>
      <c r="E11" s="18">
        <v>19</v>
      </c>
      <c r="F11">
        <v>25</v>
      </c>
      <c r="G11">
        <v>27</v>
      </c>
    </row>
    <row r="12" spans="1:7" ht="12.75">
      <c r="A12" t="s">
        <v>81</v>
      </c>
      <c r="B12" s="5"/>
      <c r="C12">
        <v>37</v>
      </c>
      <c r="D12" s="2">
        <v>30</v>
      </c>
      <c r="E12" s="18">
        <v>35</v>
      </c>
      <c r="F12">
        <v>51</v>
      </c>
      <c r="G12">
        <v>66</v>
      </c>
    </row>
    <row r="13" spans="1:7" ht="12.75">
      <c r="A13" s="5" t="s">
        <v>82</v>
      </c>
      <c r="B13" s="5"/>
      <c r="C13">
        <v>845</v>
      </c>
      <c r="D13" s="2">
        <v>889</v>
      </c>
      <c r="E13" s="18">
        <v>741</v>
      </c>
      <c r="F13">
        <v>931</v>
      </c>
      <c r="G13">
        <v>599</v>
      </c>
    </row>
    <row r="14" spans="1:7" ht="12.75" hidden="1">
      <c r="A14" s="5" t="s">
        <v>83</v>
      </c>
      <c r="B14" s="5"/>
      <c r="D14" s="6">
        <v>0</v>
      </c>
      <c r="E14" s="18">
        <v>0</v>
      </c>
      <c r="F14">
        <v>0</v>
      </c>
      <c r="G14">
        <v>1</v>
      </c>
    </row>
    <row r="15" spans="1:7" ht="12.75" hidden="1">
      <c r="A15" s="5" t="s">
        <v>84</v>
      </c>
      <c r="B15" s="5"/>
      <c r="D15" s="6">
        <v>0</v>
      </c>
      <c r="E15" s="18">
        <v>1</v>
      </c>
      <c r="F15">
        <v>0</v>
      </c>
      <c r="G15">
        <v>0</v>
      </c>
    </row>
    <row r="16" spans="1:7" ht="12.75">
      <c r="A16" s="5" t="s">
        <v>85</v>
      </c>
      <c r="B16" s="5"/>
      <c r="C16">
        <v>41</v>
      </c>
      <c r="D16" s="6">
        <v>63</v>
      </c>
      <c r="E16" s="18">
        <v>57</v>
      </c>
      <c r="F16">
        <v>43</v>
      </c>
      <c r="G16">
        <v>42</v>
      </c>
    </row>
    <row r="17" spans="1:7" ht="12.75">
      <c r="A17" t="s">
        <v>86</v>
      </c>
      <c r="B17" s="5"/>
      <c r="C17">
        <v>30</v>
      </c>
      <c r="D17" s="6">
        <v>23</v>
      </c>
      <c r="E17" s="18">
        <v>30</v>
      </c>
      <c r="F17">
        <v>38</v>
      </c>
      <c r="G17">
        <v>64</v>
      </c>
    </row>
    <row r="18" spans="1:7" ht="12.75">
      <c r="A18" s="5" t="s">
        <v>87</v>
      </c>
      <c r="B18" s="5"/>
      <c r="C18">
        <v>80</v>
      </c>
      <c r="D18" s="6">
        <v>108</v>
      </c>
      <c r="E18" s="18">
        <v>118</v>
      </c>
      <c r="F18">
        <v>150</v>
      </c>
      <c r="G18">
        <v>123</v>
      </c>
    </row>
    <row r="19" spans="1:10" ht="14.25">
      <c r="A19" s="7" t="s">
        <v>3</v>
      </c>
      <c r="B19" s="7"/>
      <c r="C19" s="8">
        <v>692</v>
      </c>
      <c r="D19" s="9">
        <v>881</v>
      </c>
      <c r="E19" s="19">
        <v>912</v>
      </c>
      <c r="F19" s="8">
        <v>974</v>
      </c>
      <c r="G19" s="8">
        <v>873</v>
      </c>
      <c r="J19" s="8"/>
    </row>
    <row r="20" spans="1:7" ht="14.25">
      <c r="A20" s="7" t="s">
        <v>4</v>
      </c>
      <c r="B20" s="7"/>
      <c r="C20" s="8">
        <v>923</v>
      </c>
      <c r="D20" s="9">
        <v>982</v>
      </c>
      <c r="E20" s="19">
        <v>834</v>
      </c>
      <c r="F20" s="8">
        <v>1025</v>
      </c>
      <c r="G20" s="8">
        <v>708</v>
      </c>
    </row>
    <row r="21" spans="1:5" ht="16.5">
      <c r="A21" s="4" t="s">
        <v>28</v>
      </c>
      <c r="B21" s="4"/>
      <c r="E21" s="18"/>
    </row>
    <row r="22" spans="1:7" ht="12.75">
      <c r="A22" s="5" t="s">
        <v>5</v>
      </c>
      <c r="B22" s="5"/>
      <c r="C22">
        <v>284</v>
      </c>
      <c r="D22" s="6">
        <v>324</v>
      </c>
      <c r="E22" s="18">
        <v>295</v>
      </c>
      <c r="F22">
        <v>394</v>
      </c>
      <c r="G22">
        <v>185</v>
      </c>
    </row>
    <row r="23" spans="1:7" ht="12.75">
      <c r="A23" s="5" t="s">
        <v>29</v>
      </c>
      <c r="B23" s="5"/>
      <c r="C23">
        <v>84</v>
      </c>
      <c r="D23" s="6">
        <v>96</v>
      </c>
      <c r="E23" s="18">
        <v>76</v>
      </c>
      <c r="F23">
        <v>113</v>
      </c>
      <c r="G23">
        <v>38</v>
      </c>
    </row>
    <row r="24" spans="1:7" ht="12.75">
      <c r="A24" s="5" t="s">
        <v>6</v>
      </c>
      <c r="B24" s="5"/>
      <c r="C24">
        <v>14</v>
      </c>
      <c r="D24" s="6">
        <v>10</v>
      </c>
      <c r="E24" s="18">
        <v>14</v>
      </c>
      <c r="F24">
        <v>9</v>
      </c>
      <c r="G24">
        <v>6</v>
      </c>
    </row>
    <row r="25" spans="1:7" ht="12.75">
      <c r="A25" s="5" t="s">
        <v>7</v>
      </c>
      <c r="B25" s="5"/>
      <c r="C25">
        <v>13</v>
      </c>
      <c r="D25" s="6">
        <v>15</v>
      </c>
      <c r="E25" s="18">
        <v>14</v>
      </c>
      <c r="F25">
        <v>15</v>
      </c>
      <c r="G25">
        <v>18</v>
      </c>
    </row>
    <row r="26" spans="1:7" ht="12.75">
      <c r="A26" s="5" t="s">
        <v>8</v>
      </c>
      <c r="B26" s="5"/>
      <c r="C26">
        <v>8</v>
      </c>
      <c r="D26" s="6">
        <v>7</v>
      </c>
      <c r="E26" s="18">
        <v>8</v>
      </c>
      <c r="F26">
        <v>8</v>
      </c>
      <c r="G26">
        <v>5</v>
      </c>
    </row>
    <row r="27" spans="1:7" ht="12.75">
      <c r="A27" s="5" t="s">
        <v>9</v>
      </c>
      <c r="B27" s="5"/>
      <c r="C27">
        <v>19</v>
      </c>
      <c r="D27" s="6">
        <v>17</v>
      </c>
      <c r="E27" s="18">
        <v>20</v>
      </c>
      <c r="F27">
        <v>10</v>
      </c>
      <c r="G27">
        <v>4</v>
      </c>
    </row>
    <row r="28" spans="1:7" ht="12.75">
      <c r="A28" s="5" t="s">
        <v>10</v>
      </c>
      <c r="B28" s="5"/>
      <c r="C28">
        <v>31</v>
      </c>
      <c r="D28" s="6">
        <v>34</v>
      </c>
      <c r="E28" s="18">
        <v>25</v>
      </c>
      <c r="F28">
        <v>27</v>
      </c>
      <c r="G28">
        <v>22</v>
      </c>
    </row>
    <row r="29" spans="1:7" ht="12.75">
      <c r="A29" s="5" t="s">
        <v>11</v>
      </c>
      <c r="B29" s="5"/>
      <c r="D29" s="6">
        <v>4</v>
      </c>
      <c r="E29" s="18">
        <v>6</v>
      </c>
      <c r="F29">
        <v>2</v>
      </c>
      <c r="G29">
        <v>4</v>
      </c>
    </row>
    <row r="30" spans="1:7" ht="12.75">
      <c r="A30" s="5" t="s">
        <v>12</v>
      </c>
      <c r="B30" s="5"/>
      <c r="C30">
        <v>3</v>
      </c>
      <c r="D30" s="6">
        <v>2</v>
      </c>
      <c r="E30" s="18">
        <v>3</v>
      </c>
      <c r="F30">
        <v>0</v>
      </c>
      <c r="G30">
        <v>0</v>
      </c>
    </row>
    <row r="31" spans="1:7" ht="12.75">
      <c r="A31" s="5" t="s">
        <v>13</v>
      </c>
      <c r="B31" s="5"/>
      <c r="C31">
        <v>5</v>
      </c>
      <c r="D31" s="6">
        <v>9</v>
      </c>
      <c r="E31" s="18">
        <v>7</v>
      </c>
      <c r="F31">
        <v>7</v>
      </c>
      <c r="G31">
        <v>9</v>
      </c>
    </row>
    <row r="32" spans="1:7" ht="14.25">
      <c r="A32" s="8" t="s">
        <v>14</v>
      </c>
      <c r="B32" s="8"/>
      <c r="C32" s="8">
        <v>461</v>
      </c>
      <c r="D32" s="9">
        <v>518</v>
      </c>
      <c r="E32" s="19">
        <v>468</v>
      </c>
      <c r="F32" s="8">
        <v>578</v>
      </c>
      <c r="G32" s="8">
        <v>282</v>
      </c>
    </row>
    <row r="33" spans="1:5" ht="15.75" customHeight="1">
      <c r="A33" s="4" t="s">
        <v>30</v>
      </c>
      <c r="B33" s="4"/>
      <c r="E33" s="18"/>
    </row>
    <row r="34" spans="1:7" ht="12.75" hidden="1">
      <c r="A34" t="s">
        <v>76</v>
      </c>
      <c r="B34" s="5"/>
      <c r="D34" s="6">
        <v>0</v>
      </c>
      <c r="E34" s="18">
        <v>0</v>
      </c>
      <c r="F34">
        <v>0</v>
      </c>
      <c r="G34">
        <v>2</v>
      </c>
    </row>
    <row r="35" spans="1:7" ht="12.75" hidden="1">
      <c r="A35" t="s">
        <v>75</v>
      </c>
      <c r="B35" s="5"/>
      <c r="D35" s="6">
        <v>0</v>
      </c>
      <c r="E35" s="18">
        <v>0</v>
      </c>
      <c r="F35">
        <v>1</v>
      </c>
      <c r="G35">
        <v>1</v>
      </c>
    </row>
    <row r="36" spans="1:7" ht="12.75" hidden="1">
      <c r="A36" s="5" t="s">
        <v>74</v>
      </c>
      <c r="B36" s="5"/>
      <c r="D36" s="6">
        <v>0</v>
      </c>
      <c r="E36" s="18">
        <v>0</v>
      </c>
      <c r="F36">
        <v>0</v>
      </c>
      <c r="G36">
        <v>0</v>
      </c>
    </row>
    <row r="37" spans="1:7" ht="12.75" hidden="1">
      <c r="A37" t="s">
        <v>77</v>
      </c>
      <c r="B37" s="5"/>
      <c r="C37">
        <v>1</v>
      </c>
      <c r="D37" s="6">
        <v>0</v>
      </c>
      <c r="E37" s="18">
        <v>1</v>
      </c>
      <c r="F37">
        <v>4</v>
      </c>
      <c r="G37">
        <v>2</v>
      </c>
    </row>
    <row r="38" spans="1:7" ht="12.75" hidden="1">
      <c r="A38" t="s">
        <v>78</v>
      </c>
      <c r="B38" s="5"/>
      <c r="D38" s="6">
        <v>0</v>
      </c>
      <c r="E38" s="18">
        <v>1</v>
      </c>
      <c r="F38">
        <v>2</v>
      </c>
      <c r="G38">
        <v>0</v>
      </c>
    </row>
    <row r="39" spans="1:7" ht="12.75" hidden="1">
      <c r="A39" t="s">
        <v>79</v>
      </c>
      <c r="B39" s="5"/>
      <c r="D39" s="6">
        <v>1</v>
      </c>
      <c r="E39" s="18">
        <v>0</v>
      </c>
      <c r="F39">
        <v>0</v>
      </c>
      <c r="G39">
        <v>0</v>
      </c>
    </row>
    <row r="40" spans="1:7" ht="12.75" hidden="1">
      <c r="A40" t="s">
        <v>80</v>
      </c>
      <c r="B40" s="5"/>
      <c r="D40" s="6">
        <v>0</v>
      </c>
      <c r="E40" s="18">
        <v>0</v>
      </c>
      <c r="F40">
        <v>0</v>
      </c>
      <c r="G40">
        <v>1</v>
      </c>
    </row>
    <row r="41" spans="1:7" ht="12.75" hidden="1">
      <c r="A41" s="5" t="s">
        <v>1</v>
      </c>
      <c r="B41" s="5"/>
      <c r="D41" s="6">
        <v>0</v>
      </c>
      <c r="E41" s="18">
        <v>3</v>
      </c>
      <c r="F41">
        <v>3</v>
      </c>
      <c r="G41">
        <v>3</v>
      </c>
    </row>
    <row r="42" spans="1:7" ht="12.75" hidden="1">
      <c r="A42" s="5" t="s">
        <v>2</v>
      </c>
      <c r="B42" s="5"/>
      <c r="C42">
        <v>1</v>
      </c>
      <c r="D42" s="6">
        <v>0</v>
      </c>
      <c r="E42" s="18">
        <v>1</v>
      </c>
      <c r="F42">
        <v>1</v>
      </c>
      <c r="G42">
        <v>0</v>
      </c>
    </row>
    <row r="43" spans="1:7" ht="12.75" hidden="1">
      <c r="A43" t="s">
        <v>81</v>
      </c>
      <c r="B43" s="5"/>
      <c r="D43" s="6">
        <v>0</v>
      </c>
      <c r="E43" s="18">
        <v>2</v>
      </c>
      <c r="F43">
        <v>0</v>
      </c>
      <c r="G43">
        <v>2</v>
      </c>
    </row>
    <row r="44" spans="1:7" ht="12.75" hidden="1">
      <c r="A44" s="5" t="s">
        <v>82</v>
      </c>
      <c r="B44" s="5"/>
      <c r="C44">
        <v>1</v>
      </c>
      <c r="D44" s="6">
        <v>0</v>
      </c>
      <c r="E44" s="18">
        <v>2</v>
      </c>
      <c r="F44">
        <v>3</v>
      </c>
      <c r="G44">
        <v>1</v>
      </c>
    </row>
    <row r="45" spans="1:5" ht="12.75" hidden="1">
      <c r="A45" s="5" t="s">
        <v>83</v>
      </c>
      <c r="B45" s="5"/>
      <c r="D45" s="6"/>
      <c r="E45" s="18"/>
    </row>
    <row r="46" spans="1:7" ht="12.75" hidden="1">
      <c r="A46" s="5" t="s">
        <v>84</v>
      </c>
      <c r="B46" s="5"/>
      <c r="D46" s="6">
        <v>0</v>
      </c>
      <c r="E46" s="18">
        <v>1</v>
      </c>
      <c r="F46">
        <v>0</v>
      </c>
      <c r="G46">
        <v>0</v>
      </c>
    </row>
    <row r="47" spans="1:5" ht="12.75" hidden="1">
      <c r="A47" s="5" t="s">
        <v>85</v>
      </c>
      <c r="B47" s="5"/>
      <c r="D47" s="6"/>
      <c r="E47" s="18"/>
    </row>
    <row r="48" spans="1:7" ht="12.75" hidden="1">
      <c r="A48" t="s">
        <v>86</v>
      </c>
      <c r="B48" s="5"/>
      <c r="C48">
        <v>1</v>
      </c>
      <c r="D48" s="6">
        <v>1</v>
      </c>
      <c r="E48" s="18">
        <v>0</v>
      </c>
      <c r="F48">
        <v>0</v>
      </c>
      <c r="G48">
        <v>0</v>
      </c>
    </row>
    <row r="49" spans="1:7" ht="12.75" hidden="1">
      <c r="A49" s="5" t="s">
        <v>87</v>
      </c>
      <c r="B49" s="5"/>
      <c r="C49">
        <v>8</v>
      </c>
      <c r="D49" s="6">
        <v>3</v>
      </c>
      <c r="E49" s="18">
        <v>3</v>
      </c>
      <c r="F49">
        <v>8</v>
      </c>
      <c r="G49">
        <v>3</v>
      </c>
    </row>
    <row r="50" spans="1:7" ht="14.25">
      <c r="A50" s="8" t="s">
        <v>14</v>
      </c>
      <c r="B50" s="8"/>
      <c r="C50" s="8">
        <v>12</v>
      </c>
      <c r="D50" s="9">
        <v>5</v>
      </c>
      <c r="E50" s="19">
        <v>14</v>
      </c>
      <c r="F50" s="8">
        <v>22</v>
      </c>
      <c r="G50" s="8">
        <v>15</v>
      </c>
    </row>
    <row r="51" spans="1:5" ht="16.5">
      <c r="A51" s="4" t="s">
        <v>31</v>
      </c>
      <c r="B51" s="4"/>
      <c r="E51" s="18"/>
    </row>
    <row r="52" spans="1:7" ht="12.75" hidden="1">
      <c r="A52" t="s">
        <v>76</v>
      </c>
      <c r="B52" s="5"/>
      <c r="C52">
        <v>1</v>
      </c>
      <c r="D52" s="6">
        <v>4</v>
      </c>
      <c r="E52" s="18">
        <v>1</v>
      </c>
      <c r="F52">
        <v>5</v>
      </c>
      <c r="G52">
        <v>6</v>
      </c>
    </row>
    <row r="53" spans="1:7" ht="12.75" hidden="1">
      <c r="A53" t="s">
        <v>75</v>
      </c>
      <c r="B53" s="5"/>
      <c r="D53" s="6">
        <v>0</v>
      </c>
      <c r="E53" s="18">
        <v>0</v>
      </c>
      <c r="F53">
        <v>0</v>
      </c>
      <c r="G53">
        <v>0</v>
      </c>
    </row>
    <row r="54" spans="1:7" ht="12.75" hidden="1">
      <c r="A54" s="5" t="s">
        <v>74</v>
      </c>
      <c r="B54" s="5"/>
      <c r="D54" s="6">
        <v>0</v>
      </c>
      <c r="E54" s="18">
        <v>0</v>
      </c>
      <c r="F54">
        <v>0</v>
      </c>
      <c r="G54">
        <v>0</v>
      </c>
    </row>
    <row r="55" spans="1:7" ht="12.75" hidden="1">
      <c r="A55" t="s">
        <v>77</v>
      </c>
      <c r="B55" s="5"/>
      <c r="D55" s="6">
        <v>0</v>
      </c>
      <c r="E55" s="18">
        <v>0</v>
      </c>
      <c r="F55">
        <v>0</v>
      </c>
      <c r="G55">
        <v>0</v>
      </c>
    </row>
    <row r="56" spans="1:7" ht="12.75" hidden="1">
      <c r="A56" t="s">
        <v>78</v>
      </c>
      <c r="B56" s="5"/>
      <c r="D56" s="6">
        <v>0</v>
      </c>
      <c r="E56" s="18">
        <v>0</v>
      </c>
      <c r="F56">
        <v>0</v>
      </c>
      <c r="G56">
        <v>0</v>
      </c>
    </row>
    <row r="57" spans="1:7" ht="12.75" hidden="1">
      <c r="A57" t="s">
        <v>79</v>
      </c>
      <c r="B57" s="5"/>
      <c r="D57" s="6">
        <v>0</v>
      </c>
      <c r="E57" s="18">
        <v>0</v>
      </c>
      <c r="F57">
        <v>0</v>
      </c>
      <c r="G57">
        <v>0</v>
      </c>
    </row>
    <row r="58" spans="1:7" ht="12.75" hidden="1">
      <c r="A58" t="s">
        <v>80</v>
      </c>
      <c r="B58" s="5"/>
      <c r="D58" s="6">
        <v>0</v>
      </c>
      <c r="E58" s="18">
        <v>0</v>
      </c>
      <c r="F58">
        <v>0</v>
      </c>
      <c r="G58">
        <v>0</v>
      </c>
    </row>
    <row r="59" spans="1:7" ht="12.75" hidden="1">
      <c r="A59" s="5" t="s">
        <v>1</v>
      </c>
      <c r="B59" s="5"/>
      <c r="D59" s="6">
        <v>0</v>
      </c>
      <c r="E59" s="18">
        <v>0</v>
      </c>
      <c r="F59">
        <v>0</v>
      </c>
      <c r="G59">
        <v>0</v>
      </c>
    </row>
    <row r="60" spans="1:7" ht="12.75" hidden="1">
      <c r="A60" s="5" t="s">
        <v>2</v>
      </c>
      <c r="B60" s="5"/>
      <c r="D60" s="6">
        <v>0</v>
      </c>
      <c r="E60" s="18">
        <v>0</v>
      </c>
      <c r="F60">
        <v>0</v>
      </c>
      <c r="G60">
        <v>0</v>
      </c>
    </row>
    <row r="61" spans="1:7" ht="12.75" hidden="1">
      <c r="A61" t="s">
        <v>81</v>
      </c>
      <c r="B61" s="5"/>
      <c r="D61" s="6">
        <v>0</v>
      </c>
      <c r="E61" s="18">
        <v>0</v>
      </c>
      <c r="F61">
        <v>0</v>
      </c>
      <c r="G61">
        <v>0</v>
      </c>
    </row>
    <row r="62" spans="1:7" ht="12.75" hidden="1">
      <c r="A62" s="5" t="s">
        <v>82</v>
      </c>
      <c r="B62" s="5"/>
      <c r="D62" s="6">
        <v>0</v>
      </c>
      <c r="E62" s="18">
        <v>0</v>
      </c>
      <c r="F62">
        <v>0</v>
      </c>
      <c r="G62">
        <v>0</v>
      </c>
    </row>
    <row r="63" spans="1:7" ht="12.75" hidden="1">
      <c r="A63" s="5" t="s">
        <v>83</v>
      </c>
      <c r="B63" s="5"/>
      <c r="D63" s="6">
        <v>0</v>
      </c>
      <c r="E63" s="18">
        <v>0</v>
      </c>
      <c r="F63">
        <v>0</v>
      </c>
      <c r="G63">
        <v>0</v>
      </c>
    </row>
    <row r="64" spans="1:7" ht="12.75" hidden="1">
      <c r="A64" s="5" t="s">
        <v>84</v>
      </c>
      <c r="B64" s="5"/>
      <c r="D64" s="6">
        <v>0</v>
      </c>
      <c r="E64" s="18">
        <v>0</v>
      </c>
      <c r="F64">
        <v>0</v>
      </c>
      <c r="G64">
        <v>0</v>
      </c>
    </row>
    <row r="65" spans="1:7" ht="12.75" hidden="1">
      <c r="A65" s="5" t="s">
        <v>85</v>
      </c>
      <c r="B65" s="5"/>
      <c r="D65" s="6">
        <v>0</v>
      </c>
      <c r="E65" s="18">
        <v>0</v>
      </c>
      <c r="F65">
        <v>0</v>
      </c>
      <c r="G65">
        <v>0</v>
      </c>
    </row>
    <row r="66" spans="1:7" ht="12.75" hidden="1">
      <c r="A66" t="s">
        <v>86</v>
      </c>
      <c r="B66" s="5"/>
      <c r="D66" s="6">
        <v>0</v>
      </c>
      <c r="E66" s="18">
        <v>0</v>
      </c>
      <c r="F66">
        <v>0</v>
      </c>
      <c r="G66">
        <v>3</v>
      </c>
    </row>
    <row r="67" spans="1:7" ht="12.75" hidden="1">
      <c r="A67" s="5" t="s">
        <v>87</v>
      </c>
      <c r="B67" s="5"/>
      <c r="D67" s="6">
        <v>0</v>
      </c>
      <c r="E67" s="18">
        <v>0</v>
      </c>
      <c r="F67">
        <v>0</v>
      </c>
      <c r="G67">
        <v>0</v>
      </c>
    </row>
    <row r="68" spans="1:7" ht="14.25">
      <c r="A68" s="8" t="s">
        <v>14</v>
      </c>
      <c r="B68" s="8"/>
      <c r="C68" s="8">
        <v>1</v>
      </c>
      <c r="D68" s="9">
        <v>4</v>
      </c>
      <c r="E68" s="19">
        <v>1</v>
      </c>
      <c r="F68" s="8">
        <v>5</v>
      </c>
      <c r="G68" s="8">
        <v>9</v>
      </c>
    </row>
    <row r="69" spans="1:5" ht="15.75">
      <c r="A69" s="10" t="s">
        <v>32</v>
      </c>
      <c r="B69" s="10"/>
      <c r="E69" s="18"/>
    </row>
    <row r="70" spans="1:7" ht="12.75">
      <c r="A70" t="s">
        <v>76</v>
      </c>
      <c r="B70" s="5"/>
      <c r="C70">
        <v>7</v>
      </c>
      <c r="D70" s="2">
        <v>19</v>
      </c>
      <c r="E70" s="18">
        <v>8</v>
      </c>
      <c r="F70">
        <v>7</v>
      </c>
      <c r="G70">
        <v>5</v>
      </c>
    </row>
    <row r="71" spans="1:7" ht="12.75">
      <c r="A71" t="s">
        <v>75</v>
      </c>
      <c r="B71" s="5"/>
      <c r="C71">
        <v>5</v>
      </c>
      <c r="D71" s="2">
        <v>2</v>
      </c>
      <c r="E71" s="18">
        <v>4</v>
      </c>
      <c r="F71">
        <v>7</v>
      </c>
      <c r="G71">
        <v>1</v>
      </c>
    </row>
    <row r="72" spans="1:7" ht="12.75">
      <c r="A72" s="5" t="s">
        <v>74</v>
      </c>
      <c r="B72" s="5"/>
      <c r="D72" s="2">
        <v>2</v>
      </c>
      <c r="E72" s="18">
        <v>2</v>
      </c>
      <c r="F72">
        <v>8</v>
      </c>
      <c r="G72">
        <v>8</v>
      </c>
    </row>
    <row r="73" spans="1:7" ht="12.75">
      <c r="A73" t="s">
        <v>77</v>
      </c>
      <c r="B73" s="5"/>
      <c r="C73">
        <v>4</v>
      </c>
      <c r="D73" s="2">
        <v>4</v>
      </c>
      <c r="E73" s="18">
        <v>5</v>
      </c>
      <c r="F73">
        <v>2</v>
      </c>
      <c r="G73">
        <v>7</v>
      </c>
    </row>
    <row r="74" spans="1:7" ht="12.75">
      <c r="A74" t="s">
        <v>78</v>
      </c>
      <c r="B74" s="5"/>
      <c r="C74">
        <v>5</v>
      </c>
      <c r="D74" s="2">
        <v>5</v>
      </c>
      <c r="E74" s="18">
        <v>6</v>
      </c>
      <c r="F74">
        <v>12</v>
      </c>
      <c r="G74">
        <v>5</v>
      </c>
    </row>
    <row r="75" spans="1:7" ht="12.75">
      <c r="A75" t="s">
        <v>79</v>
      </c>
      <c r="B75" s="5"/>
      <c r="C75">
        <v>37</v>
      </c>
      <c r="D75" s="2">
        <v>67</v>
      </c>
      <c r="E75" s="18">
        <v>68</v>
      </c>
      <c r="F75">
        <v>47</v>
      </c>
      <c r="G75">
        <v>65</v>
      </c>
    </row>
    <row r="76" spans="1:7" ht="12.75">
      <c r="A76" t="s">
        <v>80</v>
      </c>
      <c r="B76" s="5"/>
      <c r="C76">
        <v>112</v>
      </c>
      <c r="D76" s="2">
        <v>56</v>
      </c>
      <c r="E76" s="18">
        <v>58</v>
      </c>
      <c r="F76">
        <v>51</v>
      </c>
      <c r="G76">
        <v>33</v>
      </c>
    </row>
    <row r="77" spans="1:7" ht="12.75">
      <c r="A77" s="5" t="s">
        <v>1</v>
      </c>
      <c r="B77" s="5"/>
      <c r="C77">
        <v>25</v>
      </c>
      <c r="D77" s="2">
        <v>33</v>
      </c>
      <c r="E77" s="18">
        <v>15</v>
      </c>
      <c r="F77">
        <v>32</v>
      </c>
      <c r="G77">
        <v>21</v>
      </c>
    </row>
    <row r="78" spans="1:7" ht="12.75">
      <c r="A78" s="5" t="s">
        <v>2</v>
      </c>
      <c r="B78" s="5"/>
      <c r="D78" s="6">
        <v>4</v>
      </c>
      <c r="E78" s="18">
        <v>4</v>
      </c>
      <c r="F78">
        <v>0</v>
      </c>
      <c r="G78">
        <v>3</v>
      </c>
    </row>
    <row r="79" spans="1:7" ht="12.75">
      <c r="A79" t="s">
        <v>81</v>
      </c>
      <c r="B79" s="5"/>
      <c r="D79" s="6">
        <v>0</v>
      </c>
      <c r="E79" s="18">
        <v>0</v>
      </c>
      <c r="F79">
        <v>0</v>
      </c>
      <c r="G79">
        <v>0</v>
      </c>
    </row>
    <row r="80" spans="1:7" ht="12.75">
      <c r="A80" s="5" t="s">
        <v>82</v>
      </c>
      <c r="B80" s="5"/>
      <c r="C80">
        <v>289</v>
      </c>
      <c r="D80" s="6">
        <v>446</v>
      </c>
      <c r="E80" s="18">
        <v>398</v>
      </c>
      <c r="F80">
        <v>295</v>
      </c>
      <c r="G80">
        <v>416</v>
      </c>
    </row>
    <row r="81" spans="1:7" ht="12.75">
      <c r="A81" s="5" t="s">
        <v>83</v>
      </c>
      <c r="B81" s="5"/>
      <c r="C81">
        <v>17</v>
      </c>
      <c r="D81" s="6">
        <v>31</v>
      </c>
      <c r="E81" s="18">
        <v>16</v>
      </c>
      <c r="F81">
        <v>33</v>
      </c>
      <c r="G81">
        <v>52</v>
      </c>
    </row>
    <row r="82" spans="1:7" ht="12.75">
      <c r="A82" s="5" t="s">
        <v>84</v>
      </c>
      <c r="B82" s="5"/>
      <c r="C82">
        <v>506</v>
      </c>
      <c r="D82" s="6">
        <v>532</v>
      </c>
      <c r="E82" s="18">
        <v>581</v>
      </c>
      <c r="F82">
        <v>555</v>
      </c>
      <c r="G82">
        <v>537</v>
      </c>
    </row>
    <row r="83" spans="1:7" ht="12.75">
      <c r="A83" s="5" t="s">
        <v>85</v>
      </c>
      <c r="B83" s="5"/>
      <c r="C83">
        <v>139</v>
      </c>
      <c r="D83" s="6">
        <v>164</v>
      </c>
      <c r="E83" s="18">
        <v>158</v>
      </c>
      <c r="F83">
        <v>143</v>
      </c>
      <c r="G83">
        <v>128</v>
      </c>
    </row>
    <row r="84" spans="1:7" ht="12.75">
      <c r="A84" t="s">
        <v>86</v>
      </c>
      <c r="B84" s="5"/>
      <c r="C84">
        <v>4</v>
      </c>
      <c r="D84" s="6">
        <v>2</v>
      </c>
      <c r="E84" s="18">
        <v>14</v>
      </c>
      <c r="F84">
        <v>4</v>
      </c>
      <c r="G84">
        <v>9</v>
      </c>
    </row>
    <row r="85" spans="1:7" ht="12.75">
      <c r="A85" s="5" t="s">
        <v>87</v>
      </c>
      <c r="B85" s="5"/>
      <c r="C85">
        <v>1</v>
      </c>
      <c r="D85" s="6">
        <v>7</v>
      </c>
      <c r="E85" s="18">
        <v>1</v>
      </c>
      <c r="F85">
        <v>2</v>
      </c>
      <c r="G85">
        <v>6</v>
      </c>
    </row>
    <row r="86" spans="1:7" ht="14.25">
      <c r="A86" s="8" t="s">
        <v>3</v>
      </c>
      <c r="B86" s="8"/>
      <c r="C86" s="8">
        <v>200</v>
      </c>
      <c r="D86" s="9">
        <v>197</v>
      </c>
      <c r="E86" s="19">
        <v>185</v>
      </c>
      <c r="F86" s="8">
        <v>172</v>
      </c>
      <c r="G86" s="8">
        <v>163</v>
      </c>
    </row>
    <row r="87" spans="1:7" ht="14.25">
      <c r="A87" s="8" t="s">
        <v>4</v>
      </c>
      <c r="B87" s="8"/>
      <c r="C87" s="8">
        <v>962</v>
      </c>
      <c r="D87" s="9">
        <v>1193</v>
      </c>
      <c r="E87" s="19">
        <v>1170</v>
      </c>
      <c r="F87" s="8">
        <v>1056</v>
      </c>
      <c r="G87" s="8">
        <v>1167</v>
      </c>
    </row>
    <row r="88" spans="1:7" ht="16.5">
      <c r="A88" s="4" t="s">
        <v>33</v>
      </c>
      <c r="B88" s="4"/>
      <c r="D88" s="8"/>
      <c r="E88" s="19"/>
      <c r="F88" s="8"/>
      <c r="G88" s="8"/>
    </row>
    <row r="89" spans="1:7" ht="12.75">
      <c r="A89" s="5" t="s">
        <v>15</v>
      </c>
      <c r="B89" s="5"/>
      <c r="C89">
        <v>1</v>
      </c>
      <c r="D89" s="6">
        <v>0</v>
      </c>
      <c r="E89" s="18">
        <v>0</v>
      </c>
      <c r="F89">
        <v>0</v>
      </c>
      <c r="G89">
        <v>2</v>
      </c>
    </row>
    <row r="90" spans="1:7" ht="12.75">
      <c r="A90" s="5" t="s">
        <v>16</v>
      </c>
      <c r="B90" s="5"/>
      <c r="C90">
        <v>8</v>
      </c>
      <c r="D90" s="2">
        <v>18</v>
      </c>
      <c r="E90" s="18">
        <v>19</v>
      </c>
      <c r="F90">
        <v>4</v>
      </c>
      <c r="G90">
        <v>7</v>
      </c>
    </row>
    <row r="91" spans="1:7" ht="12.75">
      <c r="A91" s="5" t="s">
        <v>17</v>
      </c>
      <c r="B91" s="5"/>
      <c r="C91">
        <v>115</v>
      </c>
      <c r="D91" s="2">
        <v>124</v>
      </c>
      <c r="E91" s="18">
        <v>120</v>
      </c>
      <c r="F91">
        <v>79</v>
      </c>
      <c r="G91">
        <v>124</v>
      </c>
    </row>
    <row r="92" spans="1:7" ht="12.75">
      <c r="A92" s="5" t="s">
        <v>18</v>
      </c>
      <c r="B92" s="5"/>
      <c r="C92">
        <v>1</v>
      </c>
      <c r="D92" s="2">
        <v>3</v>
      </c>
      <c r="E92" s="18">
        <v>4</v>
      </c>
      <c r="F92">
        <v>3</v>
      </c>
      <c r="G92">
        <v>5</v>
      </c>
    </row>
    <row r="93" spans="1:7" ht="12.75">
      <c r="A93" s="5" t="s">
        <v>19</v>
      </c>
      <c r="B93" s="5"/>
      <c r="C93">
        <v>17</v>
      </c>
      <c r="D93" s="2">
        <v>46</v>
      </c>
      <c r="E93" s="18">
        <v>22</v>
      </c>
      <c r="F93">
        <v>17</v>
      </c>
      <c r="G93">
        <v>10</v>
      </c>
    </row>
    <row r="94" spans="1:7" ht="12.75">
      <c r="A94" s="5" t="s">
        <v>20</v>
      </c>
      <c r="B94" s="5"/>
      <c r="C94">
        <v>19</v>
      </c>
      <c r="D94" s="2">
        <v>16</v>
      </c>
      <c r="E94" s="18">
        <v>17</v>
      </c>
      <c r="F94">
        <v>8</v>
      </c>
      <c r="G94">
        <v>10</v>
      </c>
    </row>
    <row r="95" spans="1:7" ht="12.75">
      <c r="A95" s="5" t="s">
        <v>21</v>
      </c>
      <c r="B95" s="5"/>
      <c r="C95">
        <v>9</v>
      </c>
      <c r="D95" s="2">
        <v>28</v>
      </c>
      <c r="E95" s="18">
        <v>45</v>
      </c>
      <c r="F95">
        <v>26</v>
      </c>
      <c r="G95">
        <v>30</v>
      </c>
    </row>
    <row r="96" spans="1:7" ht="12.75">
      <c r="A96" s="5" t="s">
        <v>6</v>
      </c>
      <c r="B96" s="5"/>
      <c r="C96">
        <v>4</v>
      </c>
      <c r="D96" s="2">
        <v>2</v>
      </c>
      <c r="E96" s="18">
        <v>3</v>
      </c>
      <c r="F96">
        <v>4</v>
      </c>
      <c r="G96">
        <v>2</v>
      </c>
    </row>
    <row r="97" spans="1:7" ht="12.75">
      <c r="A97" s="5" t="s">
        <v>7</v>
      </c>
      <c r="B97" s="5"/>
      <c r="C97">
        <v>41</v>
      </c>
      <c r="D97" s="2">
        <v>58</v>
      </c>
      <c r="E97" s="18">
        <v>45</v>
      </c>
      <c r="F97">
        <v>43</v>
      </c>
      <c r="G97">
        <v>52</v>
      </c>
    </row>
    <row r="98" spans="1:7" ht="12.75">
      <c r="A98" s="5" t="s">
        <v>13</v>
      </c>
      <c r="B98" s="5"/>
      <c r="C98">
        <v>4</v>
      </c>
      <c r="D98" s="2">
        <v>17</v>
      </c>
      <c r="E98" s="18">
        <v>9</v>
      </c>
      <c r="F98">
        <v>7</v>
      </c>
      <c r="G98">
        <v>8</v>
      </c>
    </row>
    <row r="99" spans="1:7" ht="12.75">
      <c r="A99" s="5" t="s">
        <v>22</v>
      </c>
      <c r="B99" s="5"/>
      <c r="C99">
        <v>9</v>
      </c>
      <c r="D99" s="2">
        <v>14</v>
      </c>
      <c r="E99" s="18">
        <v>15</v>
      </c>
      <c r="F99">
        <v>28</v>
      </c>
      <c r="G99">
        <v>29</v>
      </c>
    </row>
    <row r="100" spans="1:7" ht="12.75">
      <c r="A100" s="5" t="s">
        <v>23</v>
      </c>
      <c r="B100" s="5"/>
      <c r="D100" s="6">
        <v>0</v>
      </c>
      <c r="E100" s="18">
        <v>0</v>
      </c>
      <c r="F100">
        <v>0</v>
      </c>
      <c r="G100">
        <v>30</v>
      </c>
    </row>
    <row r="101" spans="1:7" ht="14.25">
      <c r="A101" s="8" t="s">
        <v>14</v>
      </c>
      <c r="B101" s="8"/>
      <c r="C101" s="8">
        <v>228</v>
      </c>
      <c r="D101" s="9">
        <v>326</v>
      </c>
      <c r="E101" s="19">
        <v>299</v>
      </c>
      <c r="F101" s="8">
        <v>219</v>
      </c>
      <c r="G101" s="8">
        <v>309</v>
      </c>
    </row>
    <row r="102" spans="1:5" ht="16.5">
      <c r="A102" s="4" t="s">
        <v>34</v>
      </c>
      <c r="B102" s="4"/>
      <c r="E102" s="18"/>
    </row>
    <row r="103" spans="1:7" ht="12.75">
      <c r="A103" s="5" t="s">
        <v>4</v>
      </c>
      <c r="B103" s="5"/>
      <c r="C103">
        <v>97</v>
      </c>
      <c r="D103" s="6">
        <v>125</v>
      </c>
      <c r="E103" s="18">
        <v>80</v>
      </c>
      <c r="F103">
        <v>82</v>
      </c>
      <c r="G103">
        <v>120</v>
      </c>
    </row>
    <row r="104" spans="1:7" ht="14.25">
      <c r="A104" s="8" t="s">
        <v>14</v>
      </c>
      <c r="B104" s="8"/>
      <c r="C104" s="8">
        <v>97</v>
      </c>
      <c r="D104" s="9">
        <v>125</v>
      </c>
      <c r="E104" s="19">
        <v>80</v>
      </c>
      <c r="F104" s="8">
        <v>82</v>
      </c>
      <c r="G104" s="8">
        <v>120</v>
      </c>
    </row>
    <row r="105" spans="1:5" ht="16.5">
      <c r="A105" s="4" t="s">
        <v>35</v>
      </c>
      <c r="B105" s="4"/>
      <c r="E105" s="18"/>
    </row>
    <row r="106" spans="1:7" ht="12.75">
      <c r="A106" s="5" t="s">
        <v>18</v>
      </c>
      <c r="B106" s="5"/>
      <c r="C106">
        <v>2</v>
      </c>
      <c r="D106" s="2">
        <v>3</v>
      </c>
      <c r="E106" s="18">
        <v>2</v>
      </c>
      <c r="F106">
        <v>3</v>
      </c>
      <c r="G106">
        <v>4</v>
      </c>
    </row>
    <row r="107" spans="1:7" ht="12.75">
      <c r="A107" s="5" t="s">
        <v>20</v>
      </c>
      <c r="B107" s="5"/>
      <c r="C107">
        <v>1</v>
      </c>
      <c r="D107" s="6">
        <v>0</v>
      </c>
      <c r="E107" s="18">
        <v>0</v>
      </c>
      <c r="F107">
        <v>1</v>
      </c>
      <c r="G107">
        <v>2</v>
      </c>
    </row>
    <row r="108" spans="1:7" ht="12.75">
      <c r="A108" s="5" t="s">
        <v>21</v>
      </c>
      <c r="B108" s="5"/>
      <c r="C108">
        <v>9</v>
      </c>
      <c r="D108" s="2">
        <v>17</v>
      </c>
      <c r="E108" s="18">
        <v>2</v>
      </c>
      <c r="F108">
        <v>0</v>
      </c>
      <c r="G108">
        <v>0</v>
      </c>
    </row>
    <row r="109" spans="1:7" ht="12.75">
      <c r="A109" s="5" t="s">
        <v>6</v>
      </c>
      <c r="B109" s="5"/>
      <c r="C109">
        <v>11</v>
      </c>
      <c r="D109" s="2">
        <v>11</v>
      </c>
      <c r="E109" s="18">
        <v>4</v>
      </c>
      <c r="F109">
        <v>0</v>
      </c>
      <c r="G109">
        <v>2</v>
      </c>
    </row>
    <row r="110" spans="1:7" ht="12.75">
      <c r="A110" s="5" t="s">
        <v>7</v>
      </c>
      <c r="B110" s="5"/>
      <c r="C110">
        <v>16</v>
      </c>
      <c r="D110" s="6">
        <v>7</v>
      </c>
      <c r="E110" s="18">
        <v>1</v>
      </c>
      <c r="F110">
        <v>6</v>
      </c>
      <c r="G110">
        <v>6</v>
      </c>
    </row>
    <row r="111" spans="1:7" ht="12.75">
      <c r="A111" s="5" t="s">
        <v>13</v>
      </c>
      <c r="B111" s="5"/>
      <c r="D111" s="6">
        <v>0</v>
      </c>
      <c r="E111" s="18">
        <v>0</v>
      </c>
      <c r="F111">
        <v>0</v>
      </c>
      <c r="G111">
        <v>0</v>
      </c>
    </row>
    <row r="112" spans="1:7" ht="12.75">
      <c r="A112" s="5" t="s">
        <v>22</v>
      </c>
      <c r="B112" s="5"/>
      <c r="D112" s="6">
        <v>0</v>
      </c>
      <c r="E112" s="18">
        <v>0</v>
      </c>
      <c r="F112">
        <v>5</v>
      </c>
      <c r="G112">
        <v>14</v>
      </c>
    </row>
    <row r="113" spans="1:7" ht="12.75">
      <c r="A113" s="5" t="s">
        <v>23</v>
      </c>
      <c r="B113" s="5"/>
      <c r="D113" s="6">
        <v>0</v>
      </c>
      <c r="E113" s="18">
        <v>0</v>
      </c>
      <c r="F113">
        <v>0</v>
      </c>
      <c r="G113">
        <v>18</v>
      </c>
    </row>
    <row r="114" spans="1:7" ht="14.25">
      <c r="A114" s="8" t="s">
        <v>14</v>
      </c>
      <c r="B114" s="8"/>
      <c r="C114" s="8">
        <v>39</v>
      </c>
      <c r="D114" s="9">
        <v>38</v>
      </c>
      <c r="E114" s="19">
        <v>9</v>
      </c>
      <c r="F114" s="8">
        <v>15</v>
      </c>
      <c r="G114" s="8">
        <v>46</v>
      </c>
    </row>
    <row r="115" spans="1:5" ht="16.5">
      <c r="A115" s="4" t="s">
        <v>36</v>
      </c>
      <c r="B115" s="4"/>
      <c r="E115" s="18"/>
    </row>
    <row r="116" spans="1:7" ht="12.75">
      <c r="A116" t="s">
        <v>37</v>
      </c>
      <c r="C116">
        <v>685</v>
      </c>
      <c r="D116" s="2">
        <v>683</v>
      </c>
      <c r="E116" s="18">
        <v>832</v>
      </c>
      <c r="F116">
        <v>910</v>
      </c>
      <c r="G116">
        <v>914</v>
      </c>
    </row>
    <row r="117" spans="1:7" ht="12.75">
      <c r="A117" t="s">
        <v>38</v>
      </c>
      <c r="D117" s="2">
        <v>0</v>
      </c>
      <c r="E117" s="18">
        <v>0</v>
      </c>
      <c r="F117">
        <v>2</v>
      </c>
      <c r="G117">
        <v>2</v>
      </c>
    </row>
    <row r="118" spans="1:7" ht="12.75">
      <c r="A118" s="11" t="s">
        <v>24</v>
      </c>
      <c r="B118" s="11"/>
      <c r="C118">
        <v>86</v>
      </c>
      <c r="D118" s="2">
        <v>104</v>
      </c>
      <c r="E118" s="18">
        <v>152</v>
      </c>
      <c r="F118">
        <v>112</v>
      </c>
      <c r="G118">
        <v>119</v>
      </c>
    </row>
    <row r="119" spans="1:7" ht="14.25">
      <c r="A119" s="8" t="s">
        <v>14</v>
      </c>
      <c r="B119" s="8"/>
      <c r="C119" s="8">
        <v>771</v>
      </c>
      <c r="D119" s="9">
        <v>787</v>
      </c>
      <c r="E119" s="19">
        <v>984</v>
      </c>
      <c r="F119" s="8">
        <v>1024</v>
      </c>
      <c r="G119" s="8">
        <v>1035</v>
      </c>
    </row>
    <row r="120" spans="1:5" ht="16.5">
      <c r="A120" s="4" t="s">
        <v>39</v>
      </c>
      <c r="B120" s="4"/>
      <c r="E120" s="18"/>
    </row>
    <row r="121" spans="1:7" ht="12.75">
      <c r="A121" s="5" t="s">
        <v>25</v>
      </c>
      <c r="B121" s="5"/>
      <c r="C121">
        <v>23</v>
      </c>
      <c r="D121" s="6">
        <v>21</v>
      </c>
      <c r="E121" s="18">
        <v>24</v>
      </c>
      <c r="F121">
        <v>19</v>
      </c>
      <c r="G121">
        <v>51</v>
      </c>
    </row>
    <row r="122" spans="1:7" ht="12.75">
      <c r="A122" s="5" t="s">
        <v>24</v>
      </c>
      <c r="B122" s="5"/>
      <c r="C122">
        <v>5</v>
      </c>
      <c r="D122" s="6">
        <v>12</v>
      </c>
      <c r="E122" s="18">
        <v>9</v>
      </c>
      <c r="F122">
        <v>6</v>
      </c>
      <c r="G122">
        <v>12</v>
      </c>
    </row>
    <row r="123" spans="1:7" ht="14.25">
      <c r="A123" s="8" t="s">
        <v>14</v>
      </c>
      <c r="B123" s="8"/>
      <c r="C123" s="8">
        <v>28</v>
      </c>
      <c r="D123" s="9">
        <v>33</v>
      </c>
      <c r="E123" s="19">
        <v>33</v>
      </c>
      <c r="F123" s="8">
        <v>25</v>
      </c>
      <c r="G123" s="8">
        <v>63</v>
      </c>
    </row>
    <row r="124" spans="1:5" ht="16.5">
      <c r="A124" s="4" t="s">
        <v>40</v>
      </c>
      <c r="B124" s="4"/>
      <c r="E124" s="18"/>
    </row>
    <row r="125" spans="1:7" ht="12.75">
      <c r="A125" s="5" t="s">
        <v>3</v>
      </c>
      <c r="B125" s="5"/>
      <c r="C125">
        <v>7</v>
      </c>
      <c r="D125" s="6">
        <v>3</v>
      </c>
      <c r="E125" s="18">
        <v>6</v>
      </c>
      <c r="F125">
        <v>3</v>
      </c>
      <c r="G125">
        <v>4</v>
      </c>
    </row>
    <row r="126" spans="1:7" ht="12.75">
      <c r="A126" t="s">
        <v>81</v>
      </c>
      <c r="B126" s="5"/>
      <c r="D126" s="6">
        <v>3</v>
      </c>
      <c r="E126" s="18">
        <v>3</v>
      </c>
      <c r="F126">
        <v>3</v>
      </c>
      <c r="G126">
        <v>2</v>
      </c>
    </row>
    <row r="127" spans="1:7" ht="12.75">
      <c r="A127" s="5" t="s">
        <v>82</v>
      </c>
      <c r="B127" s="5"/>
      <c r="C127">
        <v>22</v>
      </c>
      <c r="D127" s="6">
        <v>49</v>
      </c>
      <c r="E127" s="18">
        <v>45</v>
      </c>
      <c r="F127">
        <v>44</v>
      </c>
      <c r="G127">
        <v>32</v>
      </c>
    </row>
    <row r="128" spans="1:5" ht="12.75" hidden="1">
      <c r="A128" s="5" t="s">
        <v>84</v>
      </c>
      <c r="B128" s="1"/>
      <c r="D128" s="6"/>
      <c r="E128" s="18"/>
    </row>
    <row r="129" spans="1:7" ht="14.25">
      <c r="A129" s="8" t="s">
        <v>14</v>
      </c>
      <c r="B129" s="8"/>
      <c r="C129" s="8">
        <v>29</v>
      </c>
      <c r="D129" s="9">
        <v>55</v>
      </c>
      <c r="E129" s="19">
        <v>54</v>
      </c>
      <c r="F129" s="8">
        <v>50</v>
      </c>
      <c r="G129" s="8">
        <v>38</v>
      </c>
    </row>
    <row r="130" spans="1:5" ht="16.5">
      <c r="A130" s="4" t="s">
        <v>41</v>
      </c>
      <c r="B130" s="4"/>
      <c r="E130" s="18"/>
    </row>
    <row r="131" spans="1:7" ht="12.75">
      <c r="A131" s="5" t="s">
        <v>3</v>
      </c>
      <c r="B131" s="5"/>
      <c r="D131" s="6">
        <v>1</v>
      </c>
      <c r="E131" s="18">
        <v>0</v>
      </c>
      <c r="F131">
        <v>1</v>
      </c>
      <c r="G131">
        <v>0</v>
      </c>
    </row>
    <row r="132" spans="1:7" ht="12.75">
      <c r="A132" t="s">
        <v>81</v>
      </c>
      <c r="B132" s="5"/>
      <c r="D132" s="6">
        <v>3</v>
      </c>
      <c r="E132" s="18">
        <v>0</v>
      </c>
      <c r="F132">
        <v>1</v>
      </c>
      <c r="G132">
        <v>1</v>
      </c>
    </row>
    <row r="133" spans="1:7" ht="12.75">
      <c r="A133" s="5" t="s">
        <v>82</v>
      </c>
      <c r="B133" s="5"/>
      <c r="C133">
        <v>21</v>
      </c>
      <c r="D133" s="6">
        <v>25</v>
      </c>
      <c r="E133" s="18">
        <v>27</v>
      </c>
      <c r="F133">
        <v>19</v>
      </c>
      <c r="G133">
        <v>15</v>
      </c>
    </row>
    <row r="134" spans="1:7" ht="12.75">
      <c r="A134" s="5" t="s">
        <v>83</v>
      </c>
      <c r="B134" s="1"/>
      <c r="C134">
        <v>7</v>
      </c>
      <c r="D134" s="6">
        <v>21</v>
      </c>
      <c r="E134" s="18">
        <v>13</v>
      </c>
      <c r="F134" s="6">
        <v>7</v>
      </c>
      <c r="G134" s="6">
        <v>10</v>
      </c>
    </row>
    <row r="135" spans="1:5" ht="12.75">
      <c r="A135" s="5" t="s">
        <v>84</v>
      </c>
      <c r="B135" s="1"/>
      <c r="D135" s="6"/>
      <c r="E135" s="18"/>
    </row>
    <row r="136" spans="1:7" ht="14.25">
      <c r="A136" s="8" t="s">
        <v>14</v>
      </c>
      <c r="B136" s="8"/>
      <c r="C136" s="8">
        <v>28</v>
      </c>
      <c r="D136" s="9">
        <v>29</v>
      </c>
      <c r="E136" s="19">
        <v>27</v>
      </c>
      <c r="F136" s="8">
        <v>21</v>
      </c>
      <c r="G136" s="8">
        <v>16</v>
      </c>
    </row>
    <row r="137" spans="1:5" ht="16.5">
      <c r="A137" s="4" t="s">
        <v>42</v>
      </c>
      <c r="B137" s="4"/>
      <c r="E137" s="18"/>
    </row>
    <row r="138" spans="1:7" ht="12.75">
      <c r="A138" s="5" t="s">
        <v>25</v>
      </c>
      <c r="B138" s="5"/>
      <c r="C138">
        <v>128</v>
      </c>
      <c r="D138" s="6">
        <v>170</v>
      </c>
      <c r="E138" s="18">
        <v>176</v>
      </c>
      <c r="F138">
        <v>186</v>
      </c>
      <c r="G138">
        <v>116</v>
      </c>
    </row>
    <row r="139" spans="1:7" ht="12.75">
      <c r="A139" s="5" t="s">
        <v>24</v>
      </c>
      <c r="B139" s="5"/>
      <c r="C139">
        <v>24</v>
      </c>
      <c r="D139" s="6">
        <v>22</v>
      </c>
      <c r="E139" s="18">
        <v>28</v>
      </c>
      <c r="F139">
        <v>19</v>
      </c>
      <c r="G139">
        <v>19</v>
      </c>
    </row>
    <row r="140" spans="1:7" ht="14.25">
      <c r="A140" s="8" t="s">
        <v>14</v>
      </c>
      <c r="B140" s="8"/>
      <c r="C140" s="8">
        <v>152</v>
      </c>
      <c r="D140" s="9">
        <v>192</v>
      </c>
      <c r="E140" s="19">
        <v>204</v>
      </c>
      <c r="F140" s="8">
        <v>205</v>
      </c>
      <c r="G140" s="8">
        <v>135</v>
      </c>
    </row>
    <row r="141" spans="1:5" ht="16.5">
      <c r="A141" s="4" t="s">
        <v>43</v>
      </c>
      <c r="B141" s="4"/>
      <c r="E141" s="18"/>
    </row>
    <row r="142" spans="1:7" ht="12.75">
      <c r="A142" s="5" t="s">
        <v>25</v>
      </c>
      <c r="B142" s="5"/>
      <c r="C142">
        <v>69</v>
      </c>
      <c r="D142" s="6">
        <v>179</v>
      </c>
      <c r="E142" s="18">
        <v>112</v>
      </c>
      <c r="F142">
        <v>101</v>
      </c>
      <c r="G142">
        <v>87</v>
      </c>
    </row>
    <row r="143" spans="1:7" ht="12.75">
      <c r="A143" s="5" t="s">
        <v>24</v>
      </c>
      <c r="B143" s="5"/>
      <c r="C143">
        <v>87</v>
      </c>
      <c r="D143" s="6">
        <v>149</v>
      </c>
      <c r="E143" s="18">
        <v>152</v>
      </c>
      <c r="F143">
        <v>102</v>
      </c>
      <c r="G143">
        <v>67</v>
      </c>
    </row>
    <row r="144" spans="1:7" ht="14.25">
      <c r="A144" s="8" t="s">
        <v>14</v>
      </c>
      <c r="B144" s="8"/>
      <c r="C144" s="8">
        <v>156</v>
      </c>
      <c r="D144" s="9">
        <v>328</v>
      </c>
      <c r="E144" s="19">
        <v>264</v>
      </c>
      <c r="F144" s="8">
        <v>203</v>
      </c>
      <c r="G144" s="8">
        <v>154</v>
      </c>
    </row>
    <row r="145" spans="1:7" ht="16.5">
      <c r="A145" s="4" t="s">
        <v>44</v>
      </c>
      <c r="B145" s="4"/>
      <c r="D145" s="8"/>
      <c r="E145" s="19"/>
      <c r="F145" s="8"/>
      <c r="G145" s="8"/>
    </row>
    <row r="146" spans="1:7" ht="12.75">
      <c r="A146" s="5" t="s">
        <v>25</v>
      </c>
      <c r="B146" s="5"/>
      <c r="C146">
        <v>19</v>
      </c>
      <c r="D146" s="6">
        <v>36</v>
      </c>
      <c r="E146" s="18">
        <v>14</v>
      </c>
      <c r="F146">
        <v>0</v>
      </c>
      <c r="G146">
        <v>0</v>
      </c>
    </row>
    <row r="147" spans="1:7" ht="12.75">
      <c r="A147" s="5" t="s">
        <v>24</v>
      </c>
      <c r="B147" s="5"/>
      <c r="C147">
        <v>11</v>
      </c>
      <c r="D147" s="6">
        <v>14</v>
      </c>
      <c r="E147" s="18">
        <v>12</v>
      </c>
      <c r="F147">
        <v>1</v>
      </c>
      <c r="G147">
        <v>0</v>
      </c>
    </row>
    <row r="148" spans="1:7" ht="14.25">
      <c r="A148" s="8" t="s">
        <v>14</v>
      </c>
      <c r="B148" s="8"/>
      <c r="C148" s="8">
        <v>30</v>
      </c>
      <c r="D148" s="9">
        <v>50</v>
      </c>
      <c r="E148" s="19">
        <v>26</v>
      </c>
      <c r="F148" s="8">
        <v>1</v>
      </c>
      <c r="G148" s="8">
        <v>0</v>
      </c>
    </row>
    <row r="149" spans="1:5" ht="16.5">
      <c r="A149" s="4" t="s">
        <v>45</v>
      </c>
      <c r="B149" s="4"/>
      <c r="E149" s="18"/>
    </row>
    <row r="150" spans="1:7" ht="12.75">
      <c r="A150" s="5" t="s">
        <v>25</v>
      </c>
      <c r="B150" s="5"/>
      <c r="C150" s="6">
        <v>0</v>
      </c>
      <c r="D150" s="6">
        <v>0</v>
      </c>
      <c r="E150" s="18">
        <v>0</v>
      </c>
      <c r="F150">
        <v>0</v>
      </c>
      <c r="G150">
        <v>2</v>
      </c>
    </row>
    <row r="151" spans="1:7" ht="12.75">
      <c r="A151" s="5" t="s">
        <v>24</v>
      </c>
      <c r="B151" s="5"/>
      <c r="C151" s="6">
        <v>0</v>
      </c>
      <c r="D151" s="6">
        <v>0</v>
      </c>
      <c r="E151" s="18">
        <v>0</v>
      </c>
      <c r="F151">
        <v>0</v>
      </c>
      <c r="G151">
        <v>5</v>
      </c>
    </row>
    <row r="152" spans="1:7" ht="14.25">
      <c r="A152" s="8" t="s">
        <v>14</v>
      </c>
      <c r="B152" s="8"/>
      <c r="C152" s="9">
        <v>0</v>
      </c>
      <c r="D152" s="9">
        <v>0</v>
      </c>
      <c r="E152" s="19">
        <v>0</v>
      </c>
      <c r="F152" s="8">
        <v>0</v>
      </c>
      <c r="G152" s="8">
        <v>7</v>
      </c>
    </row>
    <row r="153" spans="1:5" ht="16.5">
      <c r="A153" s="4" t="s">
        <v>46</v>
      </c>
      <c r="B153" s="4"/>
      <c r="E153" s="18"/>
    </row>
    <row r="154" spans="1:7" ht="12.75">
      <c r="A154" s="5" t="s">
        <v>25</v>
      </c>
      <c r="B154" s="5"/>
      <c r="C154">
        <v>1</v>
      </c>
      <c r="D154" s="6">
        <v>1</v>
      </c>
      <c r="E154" s="18">
        <v>1</v>
      </c>
      <c r="F154">
        <v>0</v>
      </c>
      <c r="G154">
        <v>2</v>
      </c>
    </row>
    <row r="155" spans="1:7" ht="12.75">
      <c r="A155" s="5" t="s">
        <v>24</v>
      </c>
      <c r="B155" s="5"/>
      <c r="C155">
        <v>16</v>
      </c>
      <c r="D155" s="6">
        <v>16</v>
      </c>
      <c r="E155" s="18">
        <v>34</v>
      </c>
      <c r="F155">
        <v>5</v>
      </c>
      <c r="G155">
        <v>27</v>
      </c>
    </row>
    <row r="156" spans="1:7" ht="14.25">
      <c r="A156" s="8" t="s">
        <v>14</v>
      </c>
      <c r="B156" s="8"/>
      <c r="C156" s="8">
        <v>17</v>
      </c>
      <c r="D156" s="9">
        <v>17</v>
      </c>
      <c r="E156" s="19">
        <v>35</v>
      </c>
      <c r="F156" s="8">
        <v>5</v>
      </c>
      <c r="G156" s="8">
        <v>29</v>
      </c>
    </row>
    <row r="157" spans="1:5" ht="16.5">
      <c r="A157" s="4" t="s">
        <v>47</v>
      </c>
      <c r="B157" s="4"/>
      <c r="E157" s="18"/>
    </row>
    <row r="158" spans="1:7" ht="12.75">
      <c r="A158" s="5" t="s">
        <v>25</v>
      </c>
      <c r="B158" s="5"/>
      <c r="C158">
        <v>4</v>
      </c>
      <c r="D158" s="6">
        <v>2</v>
      </c>
      <c r="E158" s="18">
        <v>9</v>
      </c>
      <c r="F158">
        <v>1</v>
      </c>
      <c r="G158">
        <v>12</v>
      </c>
    </row>
    <row r="159" spans="1:7" ht="12.75">
      <c r="A159" s="5" t="s">
        <v>24</v>
      </c>
      <c r="B159" s="5"/>
      <c r="C159">
        <v>17</v>
      </c>
      <c r="D159" s="6">
        <v>24</v>
      </c>
      <c r="E159" s="18">
        <v>16</v>
      </c>
      <c r="F159">
        <v>7</v>
      </c>
      <c r="G159">
        <v>14</v>
      </c>
    </row>
    <row r="160" spans="1:7" ht="14.25">
      <c r="A160" s="8" t="s">
        <v>14</v>
      </c>
      <c r="B160" s="8"/>
      <c r="C160" s="8">
        <v>21</v>
      </c>
      <c r="D160" s="9">
        <v>26</v>
      </c>
      <c r="E160" s="19">
        <v>25</v>
      </c>
      <c r="F160" s="8">
        <v>8</v>
      </c>
      <c r="G160" s="8">
        <v>26</v>
      </c>
    </row>
    <row r="161" spans="1:4" ht="16.5">
      <c r="A161" s="4" t="s">
        <v>26</v>
      </c>
      <c r="B161" s="4"/>
      <c r="D161" s="9"/>
    </row>
    <row r="162" spans="1:7" ht="12.75">
      <c r="A162" s="5" t="s">
        <v>24</v>
      </c>
      <c r="B162" s="5"/>
      <c r="C162">
        <v>41</v>
      </c>
      <c r="D162" s="5">
        <v>28</v>
      </c>
      <c r="E162" s="18">
        <v>19</v>
      </c>
      <c r="F162">
        <v>0</v>
      </c>
      <c r="G162">
        <v>0</v>
      </c>
    </row>
    <row r="163" spans="1:7" ht="14.25">
      <c r="A163" s="8" t="s">
        <v>14</v>
      </c>
      <c r="B163" s="8"/>
      <c r="C163" s="8">
        <v>41</v>
      </c>
      <c r="D163" s="8">
        <v>28</v>
      </c>
      <c r="E163" s="19">
        <v>19</v>
      </c>
      <c r="F163" s="8">
        <v>0</v>
      </c>
      <c r="G163" s="8">
        <v>0</v>
      </c>
    </row>
    <row r="164" spans="1:7" ht="14.25">
      <c r="A164" s="8"/>
      <c r="B164" s="8"/>
      <c r="D164" s="8"/>
      <c r="E164" s="19"/>
      <c r="F164" s="8"/>
      <c r="G164" s="8"/>
    </row>
    <row r="165" spans="1:7" ht="18">
      <c r="A165" s="12" t="s">
        <v>48</v>
      </c>
      <c r="B165" s="12"/>
      <c r="C165" s="20">
        <f>C166+C119</f>
        <v>4165</v>
      </c>
      <c r="D165" s="12">
        <v>4972</v>
      </c>
      <c r="E165" s="20">
        <f>SUM(E166+E119)</f>
        <v>4889</v>
      </c>
      <c r="F165" s="20">
        <f>SUM(F166+F119)</f>
        <v>4880</v>
      </c>
      <c r="G165" s="20">
        <f>SUM(G166+G119)</f>
        <v>4549</v>
      </c>
    </row>
    <row r="166" spans="1:7" ht="12.75">
      <c r="A166" t="s">
        <v>49</v>
      </c>
      <c r="C166" s="6">
        <v>3394</v>
      </c>
      <c r="D166" s="6">
        <v>4185</v>
      </c>
      <c r="E166" s="18">
        <v>3905</v>
      </c>
      <c r="F166" s="18">
        <v>3856</v>
      </c>
      <c r="G166" s="18">
        <v>3514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7.7109375" style="0" customWidth="1"/>
    <col min="2" max="2" width="6.7109375" style="0" customWidth="1"/>
    <col min="3" max="3" width="16.140625" style="0" customWidth="1"/>
    <col min="4" max="4" width="15.421875" style="0" customWidth="1"/>
    <col min="5" max="5" width="16.28125" style="0" customWidth="1"/>
    <col min="6" max="6" width="15.57421875" style="0" customWidth="1"/>
    <col min="7" max="7" width="14.140625" style="0" customWidth="1"/>
    <col min="8" max="8" width="5.00390625" style="0" customWidth="1"/>
    <col min="9" max="9" width="19.140625" style="0" customWidth="1"/>
    <col min="10" max="10" width="18.57421875" style="0" customWidth="1"/>
  </cols>
  <sheetData>
    <row r="1" spans="3:10" ht="15">
      <c r="C1" s="3" t="s">
        <v>65</v>
      </c>
      <c r="D1" s="3" t="s">
        <v>52</v>
      </c>
      <c r="E1" s="3" t="s">
        <v>60</v>
      </c>
      <c r="F1" s="3" t="s">
        <v>61</v>
      </c>
      <c r="G1" s="3" t="s">
        <v>62</v>
      </c>
      <c r="I1" s="3" t="s">
        <v>67</v>
      </c>
      <c r="J1" s="3" t="s">
        <v>68</v>
      </c>
    </row>
    <row r="2" spans="1:3" ht="16.5">
      <c r="A2" s="4" t="s">
        <v>27</v>
      </c>
      <c r="B2" s="4"/>
      <c r="C2" s="1" t="s">
        <v>0</v>
      </c>
    </row>
    <row r="3" spans="1:10" ht="12.75">
      <c r="A3" t="s">
        <v>76</v>
      </c>
      <c r="B3" s="5"/>
      <c r="C3" s="2">
        <v>166</v>
      </c>
      <c r="D3" s="18">
        <v>239</v>
      </c>
      <c r="E3">
        <v>267</v>
      </c>
      <c r="F3">
        <v>247</v>
      </c>
      <c r="G3">
        <v>226</v>
      </c>
      <c r="I3" s="21">
        <f>SUM((C3-D3)/D3)</f>
        <v>-0.3054393305439331</v>
      </c>
      <c r="J3" s="21">
        <f>SUM((C3-G3)/G3)</f>
        <v>-0.26548672566371684</v>
      </c>
    </row>
    <row r="4" spans="1:10" ht="12.75">
      <c r="A4" t="s">
        <v>75</v>
      </c>
      <c r="B4" s="5"/>
      <c r="C4" s="2">
        <v>2638</v>
      </c>
      <c r="D4" s="18">
        <v>2445</v>
      </c>
      <c r="E4">
        <v>2481</v>
      </c>
      <c r="F4">
        <v>2201</v>
      </c>
      <c r="G4">
        <v>1908</v>
      </c>
      <c r="I4" s="21">
        <f aca="true" t="shared" si="0" ref="I4:I68">SUM((C4-D4)/D4)</f>
        <v>0.07893660531697341</v>
      </c>
      <c r="J4" s="21">
        <f aca="true" t="shared" si="1" ref="J4:J68">SUM((C4-G4)/G4)</f>
        <v>0.38259958071278827</v>
      </c>
    </row>
    <row r="5" spans="1:10" ht="12.75">
      <c r="A5" s="5" t="s">
        <v>74</v>
      </c>
      <c r="B5" s="5"/>
      <c r="C5" s="2">
        <v>538</v>
      </c>
      <c r="D5" s="18">
        <v>592</v>
      </c>
      <c r="E5">
        <v>462</v>
      </c>
      <c r="F5">
        <v>350</v>
      </c>
      <c r="G5">
        <v>499</v>
      </c>
      <c r="I5" s="21">
        <f t="shared" si="0"/>
        <v>-0.09121621621621621</v>
      </c>
      <c r="J5" s="21">
        <f t="shared" si="1"/>
        <v>0.0781563126252505</v>
      </c>
    </row>
    <row r="6" spans="1:10" ht="12.75">
      <c r="A6" t="s">
        <v>77</v>
      </c>
      <c r="B6" s="5"/>
      <c r="C6" s="2">
        <v>2524</v>
      </c>
      <c r="D6" s="18">
        <v>2195</v>
      </c>
      <c r="E6">
        <v>2214</v>
      </c>
      <c r="F6">
        <v>2276</v>
      </c>
      <c r="G6">
        <v>2052</v>
      </c>
      <c r="I6" s="21">
        <f t="shared" si="0"/>
        <v>0.1498861047835991</v>
      </c>
      <c r="J6" s="21">
        <f t="shared" si="1"/>
        <v>0.2300194931773879</v>
      </c>
    </row>
    <row r="7" spans="1:10" ht="12.75">
      <c r="A7" t="s">
        <v>78</v>
      </c>
      <c r="B7" s="5"/>
      <c r="C7" s="2">
        <v>2047</v>
      </c>
      <c r="D7" s="18">
        <v>2046</v>
      </c>
      <c r="E7">
        <v>1828</v>
      </c>
      <c r="F7">
        <v>2050</v>
      </c>
      <c r="G7">
        <v>2083</v>
      </c>
      <c r="I7" s="21">
        <f t="shared" si="0"/>
        <v>0.0004887585532746823</v>
      </c>
      <c r="J7" s="21">
        <f t="shared" si="1"/>
        <v>-0.01728276524243879</v>
      </c>
    </row>
    <row r="8" spans="1:10" ht="12.75">
      <c r="A8" t="s">
        <v>79</v>
      </c>
      <c r="B8" s="5"/>
      <c r="C8" s="2">
        <v>3859</v>
      </c>
      <c r="D8" s="18">
        <v>3693</v>
      </c>
      <c r="E8">
        <v>3555</v>
      </c>
      <c r="F8">
        <v>3529</v>
      </c>
      <c r="G8">
        <v>2856</v>
      </c>
      <c r="I8" s="21">
        <f t="shared" si="0"/>
        <v>0.04494990522610344</v>
      </c>
      <c r="J8" s="21">
        <f t="shared" si="1"/>
        <v>0.35119047619047616</v>
      </c>
    </row>
    <row r="9" spans="1:10" ht="12.75">
      <c r="A9" t="s">
        <v>88</v>
      </c>
      <c r="B9" s="5"/>
      <c r="C9" s="2">
        <v>9932</v>
      </c>
      <c r="D9" s="18">
        <v>9456</v>
      </c>
      <c r="E9">
        <v>8350</v>
      </c>
      <c r="F9">
        <v>8206</v>
      </c>
      <c r="G9">
        <v>7509</v>
      </c>
      <c r="I9" s="21">
        <f t="shared" si="0"/>
        <v>0.050338409475465314</v>
      </c>
      <c r="J9" s="21">
        <f t="shared" si="1"/>
        <v>0.3226794513250766</v>
      </c>
    </row>
    <row r="10" spans="1:10" ht="12.75">
      <c r="A10" s="5" t="s">
        <v>1</v>
      </c>
      <c r="B10" s="5"/>
      <c r="C10" s="2">
        <v>2346</v>
      </c>
      <c r="D10" s="18">
        <v>2247</v>
      </c>
      <c r="E10">
        <v>2158</v>
      </c>
      <c r="F10">
        <v>1976</v>
      </c>
      <c r="G10">
        <v>2170</v>
      </c>
      <c r="I10" s="21">
        <f t="shared" si="0"/>
        <v>0.044058744993324434</v>
      </c>
      <c r="J10" s="21">
        <f t="shared" si="1"/>
        <v>0.08110599078341015</v>
      </c>
    </row>
    <row r="11" spans="1:10" ht="12.75">
      <c r="A11" s="5" t="s">
        <v>2</v>
      </c>
      <c r="B11" s="5"/>
      <c r="C11" s="2">
        <v>604</v>
      </c>
      <c r="D11" s="18">
        <v>591</v>
      </c>
      <c r="E11">
        <v>555</v>
      </c>
      <c r="F11">
        <v>549</v>
      </c>
      <c r="G11">
        <v>589</v>
      </c>
      <c r="I11" s="21">
        <f t="shared" si="0"/>
        <v>0.021996615905245348</v>
      </c>
      <c r="J11" s="21">
        <f t="shared" si="1"/>
        <v>0.025466893039049237</v>
      </c>
    </row>
    <row r="12" spans="1:10" ht="12.75">
      <c r="A12" t="s">
        <v>81</v>
      </c>
      <c r="B12" s="5"/>
      <c r="C12" s="2">
        <v>618</v>
      </c>
      <c r="D12" s="18">
        <v>811</v>
      </c>
      <c r="E12">
        <v>612</v>
      </c>
      <c r="F12">
        <v>847</v>
      </c>
      <c r="G12">
        <v>1252</v>
      </c>
      <c r="I12" s="21">
        <f t="shared" si="0"/>
        <v>-0.2379778051787916</v>
      </c>
      <c r="J12" s="21">
        <f t="shared" si="1"/>
        <v>-0.5063897763578274</v>
      </c>
    </row>
    <row r="13" spans="1:10" ht="12.75">
      <c r="A13" s="5" t="s">
        <v>82</v>
      </c>
      <c r="B13" s="5"/>
      <c r="C13" s="2">
        <v>34768</v>
      </c>
      <c r="D13" s="18">
        <v>31720</v>
      </c>
      <c r="E13">
        <v>30759</v>
      </c>
      <c r="F13">
        <v>30783</v>
      </c>
      <c r="G13">
        <v>30398</v>
      </c>
      <c r="I13" s="21">
        <f t="shared" si="0"/>
        <v>0.09609079445145019</v>
      </c>
      <c r="J13" s="21">
        <f t="shared" si="1"/>
        <v>0.14375945785906968</v>
      </c>
    </row>
    <row r="14" spans="1:10" ht="12.75" hidden="1">
      <c r="A14" s="5" t="s">
        <v>83</v>
      </c>
      <c r="B14" s="5"/>
      <c r="C14" s="2"/>
      <c r="D14" s="18">
        <v>4</v>
      </c>
      <c r="E14">
        <v>17</v>
      </c>
      <c r="F14">
        <v>6</v>
      </c>
      <c r="G14">
        <v>2</v>
      </c>
      <c r="I14" s="21">
        <f t="shared" si="0"/>
        <v>-1</v>
      </c>
      <c r="J14" s="21">
        <f t="shared" si="1"/>
        <v>-1</v>
      </c>
    </row>
    <row r="15" spans="1:10" ht="12.75" hidden="1">
      <c r="A15" s="5" t="s">
        <v>84</v>
      </c>
      <c r="B15" s="5"/>
      <c r="C15" s="2"/>
      <c r="D15">
        <v>0</v>
      </c>
      <c r="E15">
        <v>5</v>
      </c>
      <c r="F15">
        <v>0</v>
      </c>
      <c r="G15">
        <v>1</v>
      </c>
      <c r="I15" s="21"/>
      <c r="J15" s="21">
        <f t="shared" si="1"/>
        <v>-1</v>
      </c>
    </row>
    <row r="16" spans="1:10" ht="12.75">
      <c r="A16" s="5" t="s">
        <v>85</v>
      </c>
      <c r="B16" s="5"/>
      <c r="C16" s="2">
        <v>1159</v>
      </c>
      <c r="D16">
        <v>934</v>
      </c>
      <c r="E16">
        <v>934</v>
      </c>
      <c r="F16">
        <v>1077</v>
      </c>
      <c r="G16">
        <v>1085</v>
      </c>
      <c r="I16" s="21">
        <f t="shared" si="0"/>
        <v>0.24089935760171305</v>
      </c>
      <c r="J16" s="21">
        <f t="shared" si="1"/>
        <v>0.06820276497695853</v>
      </c>
    </row>
    <row r="17" spans="1:10" ht="12.75">
      <c r="A17" t="s">
        <v>86</v>
      </c>
      <c r="B17" s="5"/>
      <c r="C17" s="2">
        <v>1147</v>
      </c>
      <c r="D17">
        <v>990</v>
      </c>
      <c r="E17">
        <v>1024</v>
      </c>
      <c r="F17">
        <v>1039</v>
      </c>
      <c r="G17">
        <v>1113</v>
      </c>
      <c r="I17" s="21">
        <f t="shared" si="0"/>
        <v>0.15858585858585858</v>
      </c>
      <c r="J17" s="21">
        <f t="shared" si="1"/>
        <v>0.030548068283917342</v>
      </c>
    </row>
    <row r="18" spans="1:10" ht="12.75">
      <c r="A18" s="5" t="s">
        <v>87</v>
      </c>
      <c r="B18" s="5"/>
      <c r="C18" s="2">
        <v>3051</v>
      </c>
      <c r="D18">
        <v>3195</v>
      </c>
      <c r="E18">
        <v>3339</v>
      </c>
      <c r="F18">
        <v>3053</v>
      </c>
      <c r="G18">
        <v>3217</v>
      </c>
      <c r="I18" s="21">
        <f t="shared" si="0"/>
        <v>-0.04507042253521127</v>
      </c>
      <c r="J18" s="21">
        <f t="shared" si="1"/>
        <v>-0.051600870376126824</v>
      </c>
    </row>
    <row r="19" spans="1:10" ht="14.25">
      <c r="A19" s="7" t="s">
        <v>3</v>
      </c>
      <c r="B19" s="7"/>
      <c r="C19" s="19">
        <v>28852</v>
      </c>
      <c r="D19" s="8">
        <v>27689</v>
      </c>
      <c r="E19" s="8">
        <v>26233</v>
      </c>
      <c r="F19" s="8">
        <v>25476</v>
      </c>
      <c r="G19" s="8">
        <v>24222</v>
      </c>
      <c r="H19" s="8"/>
      <c r="I19" s="24">
        <f t="shared" si="0"/>
        <v>0.04200223915634368</v>
      </c>
      <c r="J19" s="24">
        <f t="shared" si="1"/>
        <v>0.19114854264718026</v>
      </c>
    </row>
    <row r="20" spans="1:10" ht="14.25">
      <c r="A20" s="7" t="s">
        <v>4</v>
      </c>
      <c r="B20" s="7"/>
      <c r="C20" s="19">
        <v>36545</v>
      </c>
      <c r="D20" s="8">
        <v>33469</v>
      </c>
      <c r="E20" s="8">
        <v>32327</v>
      </c>
      <c r="F20" s="8">
        <v>32713</v>
      </c>
      <c r="G20" s="8">
        <v>32738</v>
      </c>
      <c r="H20" s="8"/>
      <c r="I20" s="24">
        <f t="shared" si="0"/>
        <v>0.09190594281275209</v>
      </c>
      <c r="J20" s="24">
        <f t="shared" si="1"/>
        <v>0.1162868837436618</v>
      </c>
    </row>
    <row r="21" spans="1:10" ht="16.5">
      <c r="A21" s="4" t="s">
        <v>28</v>
      </c>
      <c r="B21" s="4"/>
      <c r="C21" s="1"/>
      <c r="I21" s="21"/>
      <c r="J21" s="21"/>
    </row>
    <row r="22" spans="1:10" ht="12.75">
      <c r="A22" s="5" t="s">
        <v>5</v>
      </c>
      <c r="B22" s="5"/>
      <c r="C22" s="2">
        <v>15020</v>
      </c>
      <c r="D22">
        <v>14000</v>
      </c>
      <c r="E22">
        <v>12993</v>
      </c>
      <c r="F22">
        <v>13251</v>
      </c>
      <c r="G22">
        <v>11924</v>
      </c>
      <c r="I22" s="21">
        <f t="shared" si="0"/>
        <v>0.07285714285714286</v>
      </c>
      <c r="J22" s="21">
        <f t="shared" si="1"/>
        <v>0.25964441462596444</v>
      </c>
    </row>
    <row r="23" spans="1:10" ht="12.75">
      <c r="A23" s="5" t="s">
        <v>29</v>
      </c>
      <c r="B23" s="5"/>
      <c r="C23" s="2">
        <v>5598</v>
      </c>
      <c r="D23">
        <v>5273</v>
      </c>
      <c r="E23">
        <v>5439</v>
      </c>
      <c r="F23">
        <v>5504</v>
      </c>
      <c r="G23">
        <v>5269</v>
      </c>
      <c r="I23" s="21">
        <f t="shared" si="0"/>
        <v>0.0616347430305329</v>
      </c>
      <c r="J23" s="21">
        <f t="shared" si="1"/>
        <v>0.062440690833175175</v>
      </c>
    </row>
    <row r="24" spans="1:10" ht="12.75">
      <c r="A24" s="5" t="s">
        <v>6</v>
      </c>
      <c r="B24" s="5"/>
      <c r="C24" s="2">
        <v>495</v>
      </c>
      <c r="D24">
        <v>368</v>
      </c>
      <c r="E24">
        <v>348</v>
      </c>
      <c r="F24">
        <v>443</v>
      </c>
      <c r="G24">
        <v>417</v>
      </c>
      <c r="I24" s="21">
        <f t="shared" si="0"/>
        <v>0.3451086956521739</v>
      </c>
      <c r="J24" s="21">
        <f t="shared" si="1"/>
        <v>0.18705035971223022</v>
      </c>
    </row>
    <row r="25" spans="1:10" ht="12.75">
      <c r="A25" s="5" t="s">
        <v>7</v>
      </c>
      <c r="B25" s="5"/>
      <c r="C25" s="2">
        <v>810</v>
      </c>
      <c r="D25">
        <v>693</v>
      </c>
      <c r="E25">
        <v>942</v>
      </c>
      <c r="F25">
        <v>775</v>
      </c>
      <c r="G25">
        <v>844</v>
      </c>
      <c r="I25" s="21">
        <f t="shared" si="0"/>
        <v>0.16883116883116883</v>
      </c>
      <c r="J25" s="21">
        <f t="shared" si="1"/>
        <v>-0.04028436018957346</v>
      </c>
    </row>
    <row r="26" spans="1:10" ht="12.75">
      <c r="A26" s="5" t="s">
        <v>8</v>
      </c>
      <c r="B26" s="5"/>
      <c r="C26" s="2">
        <v>469</v>
      </c>
      <c r="D26">
        <v>386</v>
      </c>
      <c r="E26">
        <v>285</v>
      </c>
      <c r="F26">
        <v>280</v>
      </c>
      <c r="G26">
        <v>244</v>
      </c>
      <c r="I26" s="21">
        <f t="shared" si="0"/>
        <v>0.21502590673575128</v>
      </c>
      <c r="J26" s="21">
        <f t="shared" si="1"/>
        <v>0.9221311475409836</v>
      </c>
    </row>
    <row r="27" spans="1:10" ht="12.75">
      <c r="A27" s="5" t="s">
        <v>9</v>
      </c>
      <c r="B27" s="5"/>
      <c r="C27" s="2">
        <v>1147</v>
      </c>
      <c r="D27">
        <v>867</v>
      </c>
      <c r="E27">
        <v>776</v>
      </c>
      <c r="F27">
        <v>482</v>
      </c>
      <c r="G27">
        <v>343</v>
      </c>
      <c r="I27" s="21">
        <f t="shared" si="0"/>
        <v>0.3229527104959631</v>
      </c>
      <c r="J27" s="21">
        <f t="shared" si="1"/>
        <v>2.3440233236151604</v>
      </c>
    </row>
    <row r="28" spans="1:10" ht="12.75">
      <c r="A28" s="5" t="s">
        <v>10</v>
      </c>
      <c r="B28" s="5"/>
      <c r="C28" s="2">
        <v>679</v>
      </c>
      <c r="D28">
        <v>622</v>
      </c>
      <c r="E28">
        <v>495</v>
      </c>
      <c r="F28">
        <v>443</v>
      </c>
      <c r="G28">
        <v>435</v>
      </c>
      <c r="I28" s="21">
        <f t="shared" si="0"/>
        <v>0.09163987138263666</v>
      </c>
      <c r="J28" s="21">
        <f t="shared" si="1"/>
        <v>0.5609195402298851</v>
      </c>
    </row>
    <row r="29" spans="1:10" ht="12.75">
      <c r="A29" s="5" t="s">
        <v>11</v>
      </c>
      <c r="B29" s="5"/>
      <c r="C29" s="2">
        <v>194</v>
      </c>
      <c r="D29">
        <v>118</v>
      </c>
      <c r="E29">
        <v>220</v>
      </c>
      <c r="F29">
        <v>124</v>
      </c>
      <c r="G29">
        <v>293</v>
      </c>
      <c r="I29" s="21">
        <f t="shared" si="0"/>
        <v>0.6440677966101694</v>
      </c>
      <c r="J29" s="21">
        <f t="shared" si="1"/>
        <v>-0.3378839590443686</v>
      </c>
    </row>
    <row r="30" spans="1:10" ht="12.75">
      <c r="A30" s="5" t="s">
        <v>12</v>
      </c>
      <c r="B30" s="5"/>
      <c r="C30" s="2">
        <v>42</v>
      </c>
      <c r="D30">
        <v>20</v>
      </c>
      <c r="E30">
        <v>17</v>
      </c>
      <c r="F30">
        <v>22</v>
      </c>
      <c r="G30">
        <v>13</v>
      </c>
      <c r="I30" s="21">
        <f t="shared" si="0"/>
        <v>1.1</v>
      </c>
      <c r="J30" s="21">
        <f t="shared" si="1"/>
        <v>2.230769230769231</v>
      </c>
    </row>
    <row r="31" spans="1:10" ht="12.75">
      <c r="A31" s="5" t="s">
        <v>13</v>
      </c>
      <c r="B31" s="5"/>
      <c r="C31" s="2">
        <v>174</v>
      </c>
      <c r="D31">
        <v>208</v>
      </c>
      <c r="E31">
        <v>177</v>
      </c>
      <c r="F31">
        <v>202</v>
      </c>
      <c r="G31">
        <v>321</v>
      </c>
      <c r="I31" s="21">
        <f t="shared" si="0"/>
        <v>-0.16346153846153846</v>
      </c>
      <c r="J31" s="21">
        <f t="shared" si="1"/>
        <v>-0.45794392523364486</v>
      </c>
    </row>
    <row r="32" spans="1:10" ht="14.25">
      <c r="A32" s="8" t="s">
        <v>14</v>
      </c>
      <c r="B32" s="8"/>
      <c r="C32" s="19">
        <v>24628</v>
      </c>
      <c r="D32" s="8">
        <v>22555</v>
      </c>
      <c r="E32" s="8">
        <v>21797</v>
      </c>
      <c r="F32" s="8">
        <v>21324</v>
      </c>
      <c r="G32" s="8">
        <v>20184</v>
      </c>
      <c r="H32" s="8"/>
      <c r="I32" s="24">
        <f t="shared" si="0"/>
        <v>0.09190866770117491</v>
      </c>
      <c r="J32" s="24">
        <f t="shared" si="1"/>
        <v>0.22017439556084026</v>
      </c>
    </row>
    <row r="33" spans="1:10" ht="16.5">
      <c r="A33" s="4" t="s">
        <v>30</v>
      </c>
      <c r="B33" s="4"/>
      <c r="C33" s="1"/>
      <c r="I33" s="21"/>
      <c r="J33" s="21"/>
    </row>
    <row r="34" spans="1:10" ht="12.75" hidden="1">
      <c r="A34" t="s">
        <v>76</v>
      </c>
      <c r="B34" s="5"/>
      <c r="C34" s="1"/>
      <c r="D34">
        <v>0</v>
      </c>
      <c r="E34">
        <v>0</v>
      </c>
      <c r="F34">
        <v>0</v>
      </c>
      <c r="G34">
        <v>0</v>
      </c>
      <c r="I34" s="21" t="e">
        <f t="shared" si="0"/>
        <v>#DIV/0!</v>
      </c>
      <c r="J34" s="21" t="e">
        <f t="shared" si="1"/>
        <v>#DIV/0!</v>
      </c>
    </row>
    <row r="35" spans="1:10" ht="12.75" hidden="1">
      <c r="A35" t="s">
        <v>75</v>
      </c>
      <c r="B35" s="5"/>
      <c r="C35" s="1"/>
      <c r="D35">
        <v>1</v>
      </c>
      <c r="E35">
        <v>0</v>
      </c>
      <c r="F35">
        <v>0</v>
      </c>
      <c r="G35">
        <v>0</v>
      </c>
      <c r="I35" s="21">
        <f t="shared" si="0"/>
        <v>-1</v>
      </c>
      <c r="J35" s="21" t="e">
        <f t="shared" si="1"/>
        <v>#DIV/0!</v>
      </c>
    </row>
    <row r="36" spans="1:10" ht="12.75" hidden="1">
      <c r="A36" s="5" t="s">
        <v>74</v>
      </c>
      <c r="B36" s="5"/>
      <c r="C36" s="1"/>
      <c r="D36">
        <v>1</v>
      </c>
      <c r="E36">
        <v>0</v>
      </c>
      <c r="F36">
        <v>0</v>
      </c>
      <c r="G36">
        <v>0</v>
      </c>
      <c r="I36" s="21">
        <f t="shared" si="0"/>
        <v>-1</v>
      </c>
      <c r="J36" s="21" t="e">
        <f t="shared" si="1"/>
        <v>#DIV/0!</v>
      </c>
    </row>
    <row r="37" spans="1:10" ht="12.75" hidden="1">
      <c r="A37" t="s">
        <v>77</v>
      </c>
      <c r="B37" s="5"/>
      <c r="C37" s="2">
        <v>5</v>
      </c>
      <c r="D37">
        <v>3</v>
      </c>
      <c r="E37">
        <v>2</v>
      </c>
      <c r="F37">
        <v>0</v>
      </c>
      <c r="G37">
        <v>12</v>
      </c>
      <c r="I37" s="21">
        <f t="shared" si="0"/>
        <v>0.6666666666666666</v>
      </c>
      <c r="J37" s="21">
        <f t="shared" si="1"/>
        <v>-0.5833333333333334</v>
      </c>
    </row>
    <row r="38" spans="1:10" ht="12.75" hidden="1">
      <c r="A38" t="s">
        <v>78</v>
      </c>
      <c r="B38" s="5"/>
      <c r="C38" s="2"/>
      <c r="D38">
        <v>1</v>
      </c>
      <c r="E38">
        <v>5</v>
      </c>
      <c r="F38">
        <v>0</v>
      </c>
      <c r="G38">
        <v>0</v>
      </c>
      <c r="I38" s="21">
        <f t="shared" si="0"/>
        <v>-1</v>
      </c>
      <c r="J38" s="21" t="e">
        <f t="shared" si="1"/>
        <v>#DIV/0!</v>
      </c>
    </row>
    <row r="39" spans="1:10" ht="12.75" hidden="1">
      <c r="A39" t="s">
        <v>79</v>
      </c>
      <c r="B39" s="5"/>
      <c r="C39" s="2">
        <v>13</v>
      </c>
      <c r="D39">
        <v>4</v>
      </c>
      <c r="E39">
        <v>0</v>
      </c>
      <c r="F39">
        <v>0</v>
      </c>
      <c r="G39">
        <v>0</v>
      </c>
      <c r="I39" s="21">
        <f t="shared" si="0"/>
        <v>2.25</v>
      </c>
      <c r="J39" s="21" t="e">
        <f t="shared" si="1"/>
        <v>#DIV/0!</v>
      </c>
    </row>
    <row r="40" spans="1:10" ht="12.75" hidden="1">
      <c r="A40" t="s">
        <v>80</v>
      </c>
      <c r="B40" s="5"/>
      <c r="C40" s="2">
        <v>11</v>
      </c>
      <c r="D40">
        <v>12</v>
      </c>
      <c r="E40">
        <v>0</v>
      </c>
      <c r="F40">
        <v>0</v>
      </c>
      <c r="G40">
        <v>0</v>
      </c>
      <c r="I40" s="21">
        <f t="shared" si="0"/>
        <v>-0.08333333333333333</v>
      </c>
      <c r="J40" s="21" t="e">
        <f t="shared" si="1"/>
        <v>#DIV/0!</v>
      </c>
    </row>
    <row r="41" spans="1:10" ht="12.75" hidden="1">
      <c r="A41" s="5" t="s">
        <v>1</v>
      </c>
      <c r="B41" s="5"/>
      <c r="C41" s="2">
        <v>18</v>
      </c>
      <c r="D41">
        <v>21</v>
      </c>
      <c r="E41">
        <v>16</v>
      </c>
      <c r="F41">
        <v>2</v>
      </c>
      <c r="G41">
        <v>0</v>
      </c>
      <c r="I41" s="21">
        <f t="shared" si="0"/>
        <v>-0.14285714285714285</v>
      </c>
      <c r="J41" s="21" t="e">
        <f t="shared" si="1"/>
        <v>#DIV/0!</v>
      </c>
    </row>
    <row r="42" spans="1:10" ht="12.75" hidden="1">
      <c r="A42" s="5" t="s">
        <v>2</v>
      </c>
      <c r="B42" s="5"/>
      <c r="C42" s="2">
        <v>5</v>
      </c>
      <c r="D42">
        <v>2</v>
      </c>
      <c r="E42">
        <v>8</v>
      </c>
      <c r="F42">
        <v>6</v>
      </c>
      <c r="G42">
        <v>0</v>
      </c>
      <c r="I42" s="21">
        <f t="shared" si="0"/>
        <v>1.5</v>
      </c>
      <c r="J42" s="21" t="e">
        <f t="shared" si="1"/>
        <v>#DIV/0!</v>
      </c>
    </row>
    <row r="43" spans="1:10" ht="12.75" hidden="1">
      <c r="A43" t="s">
        <v>81</v>
      </c>
      <c r="B43" s="5"/>
      <c r="C43" s="2"/>
      <c r="D43">
        <v>2</v>
      </c>
      <c r="E43">
        <v>1</v>
      </c>
      <c r="F43">
        <v>0</v>
      </c>
      <c r="G43">
        <v>1</v>
      </c>
      <c r="I43" s="21">
        <f t="shared" si="0"/>
        <v>-1</v>
      </c>
      <c r="J43" s="21">
        <f t="shared" si="1"/>
        <v>-1</v>
      </c>
    </row>
    <row r="44" spans="1:10" ht="12.75" hidden="1">
      <c r="A44" s="5" t="s">
        <v>82</v>
      </c>
      <c r="B44" s="5"/>
      <c r="C44" s="2">
        <v>10</v>
      </c>
      <c r="D44">
        <v>18</v>
      </c>
      <c r="E44">
        <v>6</v>
      </c>
      <c r="F44">
        <v>6</v>
      </c>
      <c r="G44">
        <v>0</v>
      </c>
      <c r="I44" s="21">
        <f t="shared" si="0"/>
        <v>-0.4444444444444444</v>
      </c>
      <c r="J44" s="21" t="e">
        <f t="shared" si="1"/>
        <v>#DIV/0!</v>
      </c>
    </row>
    <row r="45" spans="1:10" ht="12.75" hidden="1">
      <c r="A45" s="5" t="s">
        <v>83</v>
      </c>
      <c r="B45" s="5"/>
      <c r="C45" s="2"/>
      <c r="I45" s="21"/>
      <c r="J45" s="21"/>
    </row>
    <row r="46" spans="1:10" ht="12.75" hidden="1">
      <c r="A46" s="5" t="s">
        <v>84</v>
      </c>
      <c r="B46" s="5"/>
      <c r="C46" s="2"/>
      <c r="D46">
        <v>3</v>
      </c>
      <c r="E46">
        <v>6</v>
      </c>
      <c r="F46">
        <v>0</v>
      </c>
      <c r="G46">
        <v>0</v>
      </c>
      <c r="I46" s="21">
        <f t="shared" si="0"/>
        <v>-1</v>
      </c>
      <c r="J46" s="21" t="e">
        <f t="shared" si="1"/>
        <v>#DIV/0!</v>
      </c>
    </row>
    <row r="47" spans="1:10" ht="12.75" hidden="1">
      <c r="A47" s="5" t="s">
        <v>85</v>
      </c>
      <c r="B47" s="5"/>
      <c r="C47" s="2"/>
      <c r="I47" s="21"/>
      <c r="J47" s="21"/>
    </row>
    <row r="48" spans="1:10" ht="12.75" hidden="1">
      <c r="A48" t="s">
        <v>86</v>
      </c>
      <c r="B48" s="5"/>
      <c r="C48" s="2">
        <v>9</v>
      </c>
      <c r="D48">
        <v>6</v>
      </c>
      <c r="E48">
        <v>0</v>
      </c>
      <c r="F48">
        <v>0</v>
      </c>
      <c r="G48">
        <v>0</v>
      </c>
      <c r="I48" s="21">
        <f t="shared" si="0"/>
        <v>0.5</v>
      </c>
      <c r="J48" s="21" t="e">
        <f t="shared" si="1"/>
        <v>#DIV/0!</v>
      </c>
    </row>
    <row r="49" spans="1:10" ht="12.75" hidden="1">
      <c r="A49" s="5" t="s">
        <v>87</v>
      </c>
      <c r="B49" s="5"/>
      <c r="C49" s="2">
        <v>48</v>
      </c>
      <c r="D49">
        <v>59</v>
      </c>
      <c r="E49">
        <v>16</v>
      </c>
      <c r="F49">
        <v>45</v>
      </c>
      <c r="G49">
        <v>2</v>
      </c>
      <c r="I49" s="21">
        <f t="shared" si="0"/>
        <v>-0.1864406779661017</v>
      </c>
      <c r="J49" s="21">
        <f t="shared" si="1"/>
        <v>23</v>
      </c>
    </row>
    <row r="50" spans="1:10" ht="14.25">
      <c r="A50" s="8" t="s">
        <v>14</v>
      </c>
      <c r="B50" s="8"/>
      <c r="C50" s="19">
        <v>119</v>
      </c>
      <c r="D50" s="8">
        <v>133</v>
      </c>
      <c r="E50" s="8">
        <v>60</v>
      </c>
      <c r="F50" s="8">
        <v>59</v>
      </c>
      <c r="G50" s="8">
        <v>15</v>
      </c>
      <c r="H50" s="8"/>
      <c r="I50" s="24">
        <f t="shared" si="0"/>
        <v>-0.10526315789473684</v>
      </c>
      <c r="J50" s="24">
        <f t="shared" si="1"/>
        <v>6.933333333333334</v>
      </c>
    </row>
    <row r="51" spans="1:10" ht="16.5">
      <c r="A51" s="4" t="s">
        <v>31</v>
      </c>
      <c r="B51" s="4"/>
      <c r="C51" s="1"/>
      <c r="I51" s="21"/>
      <c r="J51" s="21"/>
    </row>
    <row r="52" spans="1:10" ht="12.75" hidden="1">
      <c r="A52" t="s">
        <v>76</v>
      </c>
      <c r="B52" s="5"/>
      <c r="C52" s="2">
        <v>6</v>
      </c>
      <c r="D52">
        <v>13</v>
      </c>
      <c r="E52">
        <v>4</v>
      </c>
      <c r="F52">
        <v>2</v>
      </c>
      <c r="G52">
        <v>7</v>
      </c>
      <c r="I52" s="21">
        <f t="shared" si="0"/>
        <v>-0.5384615384615384</v>
      </c>
      <c r="J52" s="21">
        <f t="shared" si="1"/>
        <v>-0.14285714285714285</v>
      </c>
    </row>
    <row r="53" spans="1:10" ht="12.75" hidden="1">
      <c r="A53" t="s">
        <v>75</v>
      </c>
      <c r="B53" s="5"/>
      <c r="C53" s="2">
        <v>5</v>
      </c>
      <c r="D53">
        <v>12</v>
      </c>
      <c r="E53">
        <v>0</v>
      </c>
      <c r="F53">
        <v>4</v>
      </c>
      <c r="G53">
        <v>3</v>
      </c>
      <c r="I53" s="21">
        <f t="shared" si="0"/>
        <v>-0.5833333333333334</v>
      </c>
      <c r="J53" s="21">
        <f t="shared" si="1"/>
        <v>0.6666666666666666</v>
      </c>
    </row>
    <row r="54" spans="1:10" ht="12.75" hidden="1">
      <c r="A54" s="5" t="s">
        <v>74</v>
      </c>
      <c r="B54" s="5"/>
      <c r="C54" s="2">
        <v>2</v>
      </c>
      <c r="D54">
        <v>3</v>
      </c>
      <c r="E54">
        <v>0</v>
      </c>
      <c r="F54">
        <v>0</v>
      </c>
      <c r="G54">
        <v>4</v>
      </c>
      <c r="I54" s="21">
        <f t="shared" si="0"/>
        <v>-0.3333333333333333</v>
      </c>
      <c r="J54" s="21">
        <f t="shared" si="1"/>
        <v>-0.5</v>
      </c>
    </row>
    <row r="55" spans="1:10" ht="12.75" hidden="1">
      <c r="A55" t="s">
        <v>77</v>
      </c>
      <c r="B55" s="5"/>
      <c r="C55" s="2"/>
      <c r="D55">
        <v>0</v>
      </c>
      <c r="E55">
        <v>2</v>
      </c>
      <c r="F55">
        <v>3</v>
      </c>
      <c r="G55">
        <v>8</v>
      </c>
      <c r="I55" s="21" t="e">
        <f t="shared" si="0"/>
        <v>#DIV/0!</v>
      </c>
      <c r="J55" s="21">
        <f t="shared" si="1"/>
        <v>-1</v>
      </c>
    </row>
    <row r="56" spans="1:10" ht="12.75" hidden="1">
      <c r="A56" t="s">
        <v>78</v>
      </c>
      <c r="B56" s="5"/>
      <c r="C56" s="2"/>
      <c r="D56">
        <v>8</v>
      </c>
      <c r="E56">
        <v>0</v>
      </c>
      <c r="F56">
        <v>10</v>
      </c>
      <c r="G56">
        <v>10</v>
      </c>
      <c r="I56" s="21">
        <f t="shared" si="0"/>
        <v>-1</v>
      </c>
      <c r="J56" s="21">
        <f t="shared" si="1"/>
        <v>-1</v>
      </c>
    </row>
    <row r="57" spans="1:10" ht="12.75" hidden="1">
      <c r="A57" t="s">
        <v>79</v>
      </c>
      <c r="B57" s="5"/>
      <c r="C57" s="2"/>
      <c r="D57">
        <v>0</v>
      </c>
      <c r="E57">
        <v>2</v>
      </c>
      <c r="F57">
        <v>49</v>
      </c>
      <c r="G57">
        <v>3</v>
      </c>
      <c r="I57" s="21" t="e">
        <f t="shared" si="0"/>
        <v>#DIV/0!</v>
      </c>
      <c r="J57" s="21">
        <f t="shared" si="1"/>
        <v>-1</v>
      </c>
    </row>
    <row r="58" spans="1:10" ht="12.75" hidden="1">
      <c r="A58" t="s">
        <v>80</v>
      </c>
      <c r="B58" s="5"/>
      <c r="C58" s="2">
        <v>13</v>
      </c>
      <c r="D58">
        <v>18</v>
      </c>
      <c r="E58">
        <v>54</v>
      </c>
      <c r="F58">
        <v>9</v>
      </c>
      <c r="G58">
        <v>58</v>
      </c>
      <c r="I58" s="21">
        <f t="shared" si="0"/>
        <v>-0.2777777777777778</v>
      </c>
      <c r="J58" s="21">
        <f t="shared" si="1"/>
        <v>-0.7758620689655172</v>
      </c>
    </row>
    <row r="59" spans="1:10" ht="12.75" hidden="1">
      <c r="A59" s="5" t="s">
        <v>1</v>
      </c>
      <c r="B59" s="5"/>
      <c r="C59" s="2">
        <v>10</v>
      </c>
      <c r="D59">
        <v>1</v>
      </c>
      <c r="E59">
        <v>0</v>
      </c>
      <c r="F59">
        <v>0</v>
      </c>
      <c r="G59">
        <v>11</v>
      </c>
      <c r="I59" s="21">
        <f t="shared" si="0"/>
        <v>9</v>
      </c>
      <c r="J59" s="21">
        <f t="shared" si="1"/>
        <v>-0.09090909090909091</v>
      </c>
    </row>
    <row r="60" spans="1:10" ht="12.75" hidden="1">
      <c r="A60" s="5" t="s">
        <v>2</v>
      </c>
      <c r="B60" s="5"/>
      <c r="C60" s="2"/>
      <c r="D60">
        <v>0</v>
      </c>
      <c r="E60">
        <v>0</v>
      </c>
      <c r="F60">
        <v>2</v>
      </c>
      <c r="G60">
        <v>3</v>
      </c>
      <c r="I60" s="21" t="e">
        <f t="shared" si="0"/>
        <v>#DIV/0!</v>
      </c>
      <c r="J60" s="21">
        <f t="shared" si="1"/>
        <v>-1</v>
      </c>
    </row>
    <row r="61" spans="1:10" ht="12.75" hidden="1">
      <c r="A61" t="s">
        <v>81</v>
      </c>
      <c r="B61" s="5"/>
      <c r="C61" s="2">
        <v>1</v>
      </c>
      <c r="D61">
        <v>6</v>
      </c>
      <c r="E61">
        <v>10</v>
      </c>
      <c r="F61">
        <v>3</v>
      </c>
      <c r="G61">
        <v>9</v>
      </c>
      <c r="I61" s="21">
        <f t="shared" si="0"/>
        <v>-0.8333333333333334</v>
      </c>
      <c r="J61" s="21">
        <f t="shared" si="1"/>
        <v>-0.8888888888888888</v>
      </c>
    </row>
    <row r="62" spans="1:10" ht="12.75" hidden="1">
      <c r="A62" s="5" t="s">
        <v>82</v>
      </c>
      <c r="B62" s="5"/>
      <c r="C62" s="2">
        <v>21</v>
      </c>
      <c r="D62">
        <v>14</v>
      </c>
      <c r="E62">
        <v>10</v>
      </c>
      <c r="F62">
        <v>24</v>
      </c>
      <c r="G62">
        <v>63</v>
      </c>
      <c r="I62" s="21">
        <f t="shared" si="0"/>
        <v>0.5</v>
      </c>
      <c r="J62" s="21">
        <f t="shared" si="1"/>
        <v>-0.6666666666666666</v>
      </c>
    </row>
    <row r="63" spans="1:10" ht="12.75" hidden="1">
      <c r="A63" s="5" t="s">
        <v>83</v>
      </c>
      <c r="B63" s="5"/>
      <c r="C63" s="2">
        <v>2</v>
      </c>
      <c r="D63">
        <v>0</v>
      </c>
      <c r="E63">
        <v>0</v>
      </c>
      <c r="F63">
        <v>0</v>
      </c>
      <c r="G63">
        <v>0</v>
      </c>
      <c r="I63" s="21" t="e">
        <f t="shared" si="0"/>
        <v>#DIV/0!</v>
      </c>
      <c r="J63" s="21" t="e">
        <f t="shared" si="1"/>
        <v>#DIV/0!</v>
      </c>
    </row>
    <row r="64" spans="1:10" ht="12.75" hidden="1">
      <c r="A64" s="5" t="s">
        <v>84</v>
      </c>
      <c r="B64" s="5"/>
      <c r="C64" s="2">
        <v>1</v>
      </c>
      <c r="D64">
        <v>2</v>
      </c>
      <c r="E64">
        <v>0</v>
      </c>
      <c r="F64">
        <v>0</v>
      </c>
      <c r="G64">
        <v>0</v>
      </c>
      <c r="I64" s="21">
        <f t="shared" si="0"/>
        <v>-0.5</v>
      </c>
      <c r="J64" s="21" t="e">
        <f t="shared" si="1"/>
        <v>#DIV/0!</v>
      </c>
    </row>
    <row r="65" spans="1:10" ht="12.75" hidden="1">
      <c r="A65" s="5" t="s">
        <v>85</v>
      </c>
      <c r="B65" s="5"/>
      <c r="C65" s="2">
        <v>2</v>
      </c>
      <c r="D65">
        <v>0</v>
      </c>
      <c r="E65">
        <v>0</v>
      </c>
      <c r="F65">
        <v>0</v>
      </c>
      <c r="G65">
        <v>0</v>
      </c>
      <c r="I65" s="21" t="e">
        <f t="shared" si="0"/>
        <v>#DIV/0!</v>
      </c>
      <c r="J65" s="21" t="e">
        <f t="shared" si="1"/>
        <v>#DIV/0!</v>
      </c>
    </row>
    <row r="66" spans="1:10" ht="12.75" hidden="1">
      <c r="A66" t="s">
        <v>86</v>
      </c>
      <c r="B66" s="5"/>
      <c r="C66" s="2">
        <v>3</v>
      </c>
      <c r="D66">
        <v>4</v>
      </c>
      <c r="E66">
        <v>6</v>
      </c>
      <c r="F66">
        <v>0</v>
      </c>
      <c r="G66">
        <v>3</v>
      </c>
      <c r="I66" s="21">
        <f t="shared" si="0"/>
        <v>-0.25</v>
      </c>
      <c r="J66" s="21">
        <f t="shared" si="1"/>
        <v>0</v>
      </c>
    </row>
    <row r="67" spans="1:10" ht="12.75" hidden="1">
      <c r="A67" s="5" t="s">
        <v>87</v>
      </c>
      <c r="B67" s="5"/>
      <c r="C67" s="2">
        <v>7</v>
      </c>
      <c r="D67">
        <v>12</v>
      </c>
      <c r="E67">
        <v>6</v>
      </c>
      <c r="F67">
        <v>8</v>
      </c>
      <c r="G67">
        <v>13</v>
      </c>
      <c r="I67" s="21">
        <f t="shared" si="0"/>
        <v>-0.4166666666666667</v>
      </c>
      <c r="J67" s="21">
        <f t="shared" si="1"/>
        <v>-0.46153846153846156</v>
      </c>
    </row>
    <row r="68" spans="1:10" ht="14.25">
      <c r="A68" s="8" t="s">
        <v>14</v>
      </c>
      <c r="B68" s="8"/>
      <c r="C68" s="19">
        <v>73</v>
      </c>
      <c r="D68" s="8">
        <v>94</v>
      </c>
      <c r="E68" s="8">
        <v>94</v>
      </c>
      <c r="F68" s="8">
        <v>114</v>
      </c>
      <c r="G68" s="8">
        <v>195</v>
      </c>
      <c r="H68" s="8"/>
      <c r="I68" s="24">
        <f t="shared" si="0"/>
        <v>-0.22340425531914893</v>
      </c>
      <c r="J68" s="24">
        <f t="shared" si="1"/>
        <v>-0.6256410256410256</v>
      </c>
    </row>
    <row r="69" spans="1:10" ht="15.75">
      <c r="A69" s="10" t="s">
        <v>32</v>
      </c>
      <c r="B69" s="10"/>
      <c r="C69" s="1"/>
      <c r="I69" s="21"/>
      <c r="J69" s="21"/>
    </row>
    <row r="70" spans="1:10" ht="12.75">
      <c r="A70" t="s">
        <v>76</v>
      </c>
      <c r="B70" s="5"/>
      <c r="C70" s="2">
        <v>370</v>
      </c>
      <c r="D70">
        <v>311</v>
      </c>
      <c r="E70">
        <v>246</v>
      </c>
      <c r="F70">
        <v>145</v>
      </c>
      <c r="G70">
        <v>215</v>
      </c>
      <c r="I70" s="21">
        <f aca="true" t="shared" si="2" ref="I70:I133">SUM((C70-D70)/D70)</f>
        <v>0.18971061093247588</v>
      </c>
      <c r="J70" s="21">
        <f aca="true" t="shared" si="3" ref="J70:J133">SUM((C70-G70)/G70)</f>
        <v>0.7209302325581395</v>
      </c>
    </row>
    <row r="71" spans="1:10" ht="12.75">
      <c r="A71" t="s">
        <v>75</v>
      </c>
      <c r="B71" s="5"/>
      <c r="C71" s="2">
        <v>103</v>
      </c>
      <c r="D71">
        <v>137</v>
      </c>
      <c r="E71">
        <v>161</v>
      </c>
      <c r="F71">
        <v>106</v>
      </c>
      <c r="G71">
        <v>73</v>
      </c>
      <c r="I71" s="21">
        <f t="shared" si="2"/>
        <v>-0.24817518248175183</v>
      </c>
      <c r="J71" s="21">
        <f t="shared" si="3"/>
        <v>0.410958904109589</v>
      </c>
    </row>
    <row r="72" spans="1:10" ht="12.75">
      <c r="A72" s="5" t="s">
        <v>74</v>
      </c>
      <c r="B72" s="5"/>
      <c r="C72" s="2">
        <v>39</v>
      </c>
      <c r="D72">
        <v>70</v>
      </c>
      <c r="E72">
        <v>62</v>
      </c>
      <c r="F72">
        <v>73</v>
      </c>
      <c r="G72">
        <v>82</v>
      </c>
      <c r="I72" s="21">
        <f t="shared" si="2"/>
        <v>-0.44285714285714284</v>
      </c>
      <c r="J72" s="21">
        <f t="shared" si="3"/>
        <v>-0.524390243902439</v>
      </c>
    </row>
    <row r="73" spans="1:10" ht="12.75">
      <c r="A73" t="s">
        <v>77</v>
      </c>
      <c r="B73" s="5"/>
      <c r="C73" s="2">
        <v>124</v>
      </c>
      <c r="D73">
        <v>122</v>
      </c>
      <c r="E73">
        <v>149</v>
      </c>
      <c r="F73">
        <v>147</v>
      </c>
      <c r="G73">
        <v>120</v>
      </c>
      <c r="I73" s="21">
        <f t="shared" si="2"/>
        <v>0.01639344262295082</v>
      </c>
      <c r="J73" s="21">
        <f t="shared" si="3"/>
        <v>0.03333333333333333</v>
      </c>
    </row>
    <row r="74" spans="1:10" ht="12.75">
      <c r="A74" t="s">
        <v>78</v>
      </c>
      <c r="B74" s="5"/>
      <c r="C74" s="2">
        <v>131</v>
      </c>
      <c r="D74">
        <v>138</v>
      </c>
      <c r="E74">
        <v>178</v>
      </c>
      <c r="F74">
        <v>106</v>
      </c>
      <c r="G74">
        <v>88</v>
      </c>
      <c r="I74" s="21">
        <f t="shared" si="2"/>
        <v>-0.050724637681159424</v>
      </c>
      <c r="J74" s="21">
        <f t="shared" si="3"/>
        <v>0.48863636363636365</v>
      </c>
    </row>
    <row r="75" spans="1:10" ht="12.75">
      <c r="A75" t="s">
        <v>79</v>
      </c>
      <c r="B75" s="5"/>
      <c r="C75" s="2">
        <v>2032</v>
      </c>
      <c r="D75">
        <v>2088</v>
      </c>
      <c r="E75">
        <v>2017</v>
      </c>
      <c r="F75">
        <v>1742</v>
      </c>
      <c r="G75">
        <v>1782</v>
      </c>
      <c r="I75" s="21">
        <f t="shared" si="2"/>
        <v>-0.02681992337164751</v>
      </c>
      <c r="J75" s="21">
        <f t="shared" si="3"/>
        <v>0.14029180695847362</v>
      </c>
    </row>
    <row r="76" spans="1:10" ht="12.75">
      <c r="A76" t="s">
        <v>80</v>
      </c>
      <c r="B76" s="5"/>
      <c r="C76" s="2">
        <v>2719</v>
      </c>
      <c r="D76">
        <v>2027</v>
      </c>
      <c r="E76">
        <v>1629</v>
      </c>
      <c r="F76">
        <v>1233</v>
      </c>
      <c r="G76">
        <v>1133</v>
      </c>
      <c r="I76" s="21">
        <f t="shared" si="2"/>
        <v>0.34139121854958066</v>
      </c>
      <c r="J76" s="21">
        <f t="shared" si="3"/>
        <v>1.3998234774933804</v>
      </c>
    </row>
    <row r="77" spans="1:10" ht="12.75">
      <c r="A77" s="5" t="s">
        <v>1</v>
      </c>
      <c r="B77" s="5"/>
      <c r="C77" s="2">
        <v>990</v>
      </c>
      <c r="D77">
        <v>780</v>
      </c>
      <c r="E77">
        <v>707</v>
      </c>
      <c r="F77">
        <v>634</v>
      </c>
      <c r="G77">
        <v>501</v>
      </c>
      <c r="I77" s="21">
        <f t="shared" si="2"/>
        <v>0.2692307692307692</v>
      </c>
      <c r="J77" s="21">
        <f t="shared" si="3"/>
        <v>0.9760479041916168</v>
      </c>
    </row>
    <row r="78" spans="1:10" ht="12.75">
      <c r="A78" s="5" t="s">
        <v>2</v>
      </c>
      <c r="B78" s="5"/>
      <c r="C78" s="2">
        <v>14</v>
      </c>
      <c r="D78">
        <v>23</v>
      </c>
      <c r="E78">
        <v>35</v>
      </c>
      <c r="F78">
        <v>26</v>
      </c>
      <c r="G78">
        <v>44</v>
      </c>
      <c r="I78" s="21">
        <f t="shared" si="2"/>
        <v>-0.391304347826087</v>
      </c>
      <c r="J78" s="21">
        <f t="shared" si="3"/>
        <v>-0.6818181818181818</v>
      </c>
    </row>
    <row r="79" spans="1:10" ht="12.75">
      <c r="A79" t="s">
        <v>81</v>
      </c>
      <c r="B79" s="5"/>
      <c r="C79" s="2">
        <v>572</v>
      </c>
      <c r="D79">
        <v>608</v>
      </c>
      <c r="E79">
        <v>734</v>
      </c>
      <c r="F79">
        <v>523</v>
      </c>
      <c r="G79">
        <v>519</v>
      </c>
      <c r="I79" s="21">
        <f t="shared" si="2"/>
        <v>-0.05921052631578947</v>
      </c>
      <c r="J79" s="21">
        <f t="shared" si="3"/>
        <v>0.10211946050096339</v>
      </c>
    </row>
    <row r="80" spans="1:10" ht="12.75">
      <c r="A80" s="5" t="s">
        <v>82</v>
      </c>
      <c r="B80" s="5"/>
      <c r="C80" s="2">
        <v>18089</v>
      </c>
      <c r="D80">
        <v>16659</v>
      </c>
      <c r="E80">
        <v>15562</v>
      </c>
      <c r="F80">
        <v>11439</v>
      </c>
      <c r="G80">
        <v>10891</v>
      </c>
      <c r="I80" s="21">
        <f t="shared" si="2"/>
        <v>0.08583948616363528</v>
      </c>
      <c r="J80" s="21">
        <f t="shared" si="3"/>
        <v>0.6609126801946561</v>
      </c>
    </row>
    <row r="81" spans="1:10" ht="12.75">
      <c r="A81" s="5" t="s">
        <v>83</v>
      </c>
      <c r="B81" s="5"/>
      <c r="C81" s="2">
        <v>1466</v>
      </c>
      <c r="D81">
        <v>1288</v>
      </c>
      <c r="E81">
        <v>1646</v>
      </c>
      <c r="F81">
        <v>1175</v>
      </c>
      <c r="G81">
        <v>1095</v>
      </c>
      <c r="I81" s="21">
        <f t="shared" si="2"/>
        <v>0.13819875776397517</v>
      </c>
      <c r="J81" s="21">
        <f t="shared" si="3"/>
        <v>0.33881278538812787</v>
      </c>
    </row>
    <row r="82" spans="1:10" ht="12.75">
      <c r="A82" s="5" t="s">
        <v>84</v>
      </c>
      <c r="B82" s="5"/>
      <c r="C82" s="2">
        <v>25525</v>
      </c>
      <c r="D82">
        <v>24005</v>
      </c>
      <c r="E82">
        <v>22006</v>
      </c>
      <c r="F82">
        <v>22994</v>
      </c>
      <c r="G82">
        <v>21072</v>
      </c>
      <c r="I82" s="21">
        <f t="shared" si="2"/>
        <v>0.06332014163715892</v>
      </c>
      <c r="J82" s="21">
        <f t="shared" si="3"/>
        <v>0.21132308276385725</v>
      </c>
    </row>
    <row r="83" spans="1:10" ht="12.75">
      <c r="A83" s="5" t="s">
        <v>85</v>
      </c>
      <c r="B83" s="5"/>
      <c r="C83" s="2">
        <v>6164</v>
      </c>
      <c r="D83">
        <v>5750</v>
      </c>
      <c r="E83">
        <v>4845</v>
      </c>
      <c r="F83">
        <v>4248</v>
      </c>
      <c r="G83">
        <v>4198</v>
      </c>
      <c r="I83" s="21">
        <f t="shared" si="2"/>
        <v>0.072</v>
      </c>
      <c r="J83" s="21">
        <f t="shared" si="3"/>
        <v>0.46831824678418293</v>
      </c>
    </row>
    <row r="84" spans="1:10" ht="12.75">
      <c r="A84" t="s">
        <v>86</v>
      </c>
      <c r="B84" s="5"/>
      <c r="C84" s="2">
        <v>201</v>
      </c>
      <c r="D84">
        <v>191</v>
      </c>
      <c r="E84">
        <v>97</v>
      </c>
      <c r="F84">
        <v>61</v>
      </c>
      <c r="G84">
        <v>104</v>
      </c>
      <c r="I84" s="21">
        <f t="shared" si="2"/>
        <v>0.05235602094240838</v>
      </c>
      <c r="J84" s="21">
        <f t="shared" si="3"/>
        <v>0.9326923076923077</v>
      </c>
    </row>
    <row r="85" spans="1:10" ht="12.75">
      <c r="A85" s="5" t="s">
        <v>87</v>
      </c>
      <c r="B85" s="5"/>
      <c r="C85" s="2">
        <v>190</v>
      </c>
      <c r="D85">
        <v>145</v>
      </c>
      <c r="E85">
        <v>219</v>
      </c>
      <c r="F85">
        <v>228</v>
      </c>
      <c r="G85">
        <v>206</v>
      </c>
      <c r="I85" s="21">
        <f t="shared" si="2"/>
        <v>0.3103448275862069</v>
      </c>
      <c r="J85" s="21">
        <f t="shared" si="3"/>
        <v>-0.07766990291262135</v>
      </c>
    </row>
    <row r="86" spans="1:10" ht="14.25">
      <c r="A86" s="8" t="s">
        <v>3</v>
      </c>
      <c r="B86" s="8"/>
      <c r="C86" s="19">
        <v>6913</v>
      </c>
      <c r="D86" s="8">
        <v>6032</v>
      </c>
      <c r="E86" s="8">
        <v>5500</v>
      </c>
      <c r="F86" s="8">
        <v>4501</v>
      </c>
      <c r="G86" s="8">
        <v>4348</v>
      </c>
      <c r="H86" s="8"/>
      <c r="I86" s="24">
        <f t="shared" si="2"/>
        <v>0.14605437665782495</v>
      </c>
      <c r="J86" s="24">
        <f t="shared" si="3"/>
        <v>0.5899264029438822</v>
      </c>
    </row>
    <row r="87" spans="1:10" ht="14.25">
      <c r="A87" s="8" t="s">
        <v>4</v>
      </c>
      <c r="B87" s="8"/>
      <c r="C87" s="19">
        <v>51816</v>
      </c>
      <c r="D87" s="8">
        <v>48310</v>
      </c>
      <c r="E87" s="8">
        <v>44793</v>
      </c>
      <c r="F87" s="8">
        <v>40379</v>
      </c>
      <c r="G87" s="8">
        <v>37775</v>
      </c>
      <c r="H87" s="8"/>
      <c r="I87" s="24">
        <f t="shared" si="2"/>
        <v>0.07257296625957359</v>
      </c>
      <c r="J87" s="24">
        <f t="shared" si="3"/>
        <v>0.3717008603573792</v>
      </c>
    </row>
    <row r="88" spans="1:10" ht="16.5">
      <c r="A88" s="4" t="s">
        <v>33</v>
      </c>
      <c r="B88" s="4"/>
      <c r="C88" s="1"/>
      <c r="I88" s="21"/>
      <c r="J88" s="21"/>
    </row>
    <row r="89" spans="1:10" ht="12.75">
      <c r="A89" s="5" t="s">
        <v>15</v>
      </c>
      <c r="B89" s="5"/>
      <c r="C89" s="2">
        <v>107</v>
      </c>
      <c r="D89">
        <v>68</v>
      </c>
      <c r="E89">
        <v>109</v>
      </c>
      <c r="F89">
        <v>100</v>
      </c>
      <c r="G89">
        <v>83</v>
      </c>
      <c r="I89" s="21">
        <f t="shared" si="2"/>
        <v>0.5735294117647058</v>
      </c>
      <c r="J89" s="21">
        <f t="shared" si="3"/>
        <v>0.2891566265060241</v>
      </c>
    </row>
    <row r="90" spans="1:10" ht="12.75">
      <c r="A90" s="5" t="s">
        <v>16</v>
      </c>
      <c r="B90" s="5"/>
      <c r="C90" s="2">
        <v>572</v>
      </c>
      <c r="D90">
        <v>609</v>
      </c>
      <c r="E90">
        <v>549</v>
      </c>
      <c r="F90">
        <v>214</v>
      </c>
      <c r="G90">
        <v>414</v>
      </c>
      <c r="I90" s="21">
        <f t="shared" si="2"/>
        <v>-0.060755336617405585</v>
      </c>
      <c r="J90" s="21">
        <f t="shared" si="3"/>
        <v>0.38164251207729466</v>
      </c>
    </row>
    <row r="91" spans="1:10" ht="12.75">
      <c r="A91" s="5" t="s">
        <v>17</v>
      </c>
      <c r="B91" s="5"/>
      <c r="C91" s="2">
        <v>6487</v>
      </c>
      <c r="D91">
        <v>5862</v>
      </c>
      <c r="E91">
        <v>4934</v>
      </c>
      <c r="F91">
        <v>3993</v>
      </c>
      <c r="G91">
        <v>3621</v>
      </c>
      <c r="I91" s="21">
        <f t="shared" si="2"/>
        <v>0.10661890139883999</v>
      </c>
      <c r="J91" s="21">
        <f t="shared" si="3"/>
        <v>0.7914940624136979</v>
      </c>
    </row>
    <row r="92" spans="1:10" ht="12.75">
      <c r="A92" s="5" t="s">
        <v>18</v>
      </c>
      <c r="B92" s="5"/>
      <c r="C92" s="2">
        <v>175</v>
      </c>
      <c r="D92">
        <v>166</v>
      </c>
      <c r="E92">
        <v>122</v>
      </c>
      <c r="F92">
        <v>62</v>
      </c>
      <c r="G92">
        <v>64</v>
      </c>
      <c r="I92" s="21">
        <f t="shared" si="2"/>
        <v>0.05421686746987952</v>
      </c>
      <c r="J92" s="21">
        <f t="shared" si="3"/>
        <v>1.734375</v>
      </c>
    </row>
    <row r="93" spans="1:10" ht="12.75">
      <c r="A93" s="5" t="s">
        <v>19</v>
      </c>
      <c r="B93" s="5"/>
      <c r="C93" s="2">
        <v>837</v>
      </c>
      <c r="D93">
        <v>796</v>
      </c>
      <c r="E93">
        <v>598</v>
      </c>
      <c r="F93">
        <v>407</v>
      </c>
      <c r="G93">
        <v>198</v>
      </c>
      <c r="I93" s="21">
        <f t="shared" si="2"/>
        <v>0.05150753768844221</v>
      </c>
      <c r="J93" s="21">
        <f t="shared" si="3"/>
        <v>3.227272727272727</v>
      </c>
    </row>
    <row r="94" spans="1:10" ht="12.75">
      <c r="A94" s="5" t="s">
        <v>20</v>
      </c>
      <c r="B94" s="5"/>
      <c r="C94" s="2">
        <v>1860</v>
      </c>
      <c r="D94">
        <v>1162</v>
      </c>
      <c r="E94">
        <v>801</v>
      </c>
      <c r="F94">
        <v>643</v>
      </c>
      <c r="G94">
        <v>607</v>
      </c>
      <c r="I94" s="21">
        <f t="shared" si="2"/>
        <v>0.6006884681583476</v>
      </c>
      <c r="J94" s="21">
        <f t="shared" si="3"/>
        <v>2.0642504118616145</v>
      </c>
    </row>
    <row r="95" spans="1:10" ht="12.75">
      <c r="A95" s="5" t="s">
        <v>21</v>
      </c>
      <c r="B95" s="5"/>
      <c r="C95" s="2">
        <v>1494</v>
      </c>
      <c r="D95">
        <v>1568</v>
      </c>
      <c r="E95">
        <v>1150</v>
      </c>
      <c r="F95">
        <v>1061</v>
      </c>
      <c r="G95">
        <v>999</v>
      </c>
      <c r="I95" s="21">
        <f t="shared" si="2"/>
        <v>-0.047193877551020405</v>
      </c>
      <c r="J95" s="21">
        <f t="shared" si="3"/>
        <v>0.4954954954954955</v>
      </c>
    </row>
    <row r="96" spans="1:10" ht="12.75">
      <c r="A96" s="5" t="s">
        <v>6</v>
      </c>
      <c r="B96" s="5"/>
      <c r="C96" s="2">
        <v>100</v>
      </c>
      <c r="D96">
        <v>104</v>
      </c>
      <c r="E96">
        <v>117</v>
      </c>
      <c r="F96">
        <v>110</v>
      </c>
      <c r="G96">
        <v>123</v>
      </c>
      <c r="I96" s="21">
        <f t="shared" si="2"/>
        <v>-0.038461538461538464</v>
      </c>
      <c r="J96" s="21">
        <f t="shared" si="3"/>
        <v>-0.18699186991869918</v>
      </c>
    </row>
    <row r="97" spans="1:10" ht="12.75">
      <c r="A97" s="5" t="s">
        <v>7</v>
      </c>
      <c r="B97" s="5"/>
      <c r="C97" s="2">
        <v>1775</v>
      </c>
      <c r="D97">
        <v>1705</v>
      </c>
      <c r="E97">
        <v>1682</v>
      </c>
      <c r="F97">
        <v>1261</v>
      </c>
      <c r="G97">
        <v>1263</v>
      </c>
      <c r="I97" s="21">
        <f t="shared" si="2"/>
        <v>0.04105571847507331</v>
      </c>
      <c r="J97" s="21">
        <f t="shared" si="3"/>
        <v>0.4053840063341251</v>
      </c>
    </row>
    <row r="98" spans="1:10" ht="12.75">
      <c r="A98" s="5" t="s">
        <v>13</v>
      </c>
      <c r="B98" s="5"/>
      <c r="C98" s="2">
        <v>301</v>
      </c>
      <c r="D98">
        <v>308</v>
      </c>
      <c r="E98">
        <v>297</v>
      </c>
      <c r="F98">
        <v>345</v>
      </c>
      <c r="G98">
        <v>487</v>
      </c>
      <c r="I98" s="21">
        <f t="shared" si="2"/>
        <v>-0.022727272727272728</v>
      </c>
      <c r="J98" s="21">
        <f t="shared" si="3"/>
        <v>-0.38193018480492813</v>
      </c>
    </row>
    <row r="99" spans="1:10" ht="12.75">
      <c r="A99" s="5" t="s">
        <v>22</v>
      </c>
      <c r="B99" s="5"/>
      <c r="C99" s="2">
        <v>854</v>
      </c>
      <c r="D99">
        <v>831</v>
      </c>
      <c r="E99">
        <v>843</v>
      </c>
      <c r="F99">
        <v>576</v>
      </c>
      <c r="G99">
        <v>412</v>
      </c>
      <c r="I99" s="21">
        <f t="shared" si="2"/>
        <v>0.027677496991576414</v>
      </c>
      <c r="J99" s="21">
        <f t="shared" si="3"/>
        <v>1.0728155339805825</v>
      </c>
    </row>
    <row r="100" spans="1:10" ht="12.75">
      <c r="A100" s="5" t="s">
        <v>23</v>
      </c>
      <c r="B100" s="5"/>
      <c r="C100" s="2">
        <v>136</v>
      </c>
      <c r="D100">
        <v>37</v>
      </c>
      <c r="E100">
        <v>60</v>
      </c>
      <c r="F100">
        <v>62</v>
      </c>
      <c r="G100">
        <v>60</v>
      </c>
      <c r="I100" s="21">
        <f t="shared" si="2"/>
        <v>2.675675675675676</v>
      </c>
      <c r="J100" s="21">
        <f t="shared" si="3"/>
        <v>1.2666666666666666</v>
      </c>
    </row>
    <row r="101" spans="1:10" ht="14.25">
      <c r="A101" s="8" t="s">
        <v>14</v>
      </c>
      <c r="B101" s="8"/>
      <c r="C101" s="19">
        <v>14698</v>
      </c>
      <c r="D101" s="8">
        <v>13216</v>
      </c>
      <c r="E101" s="8">
        <v>11262</v>
      </c>
      <c r="F101" s="8">
        <v>8834</v>
      </c>
      <c r="G101" s="8">
        <v>8331</v>
      </c>
      <c r="H101" s="8"/>
      <c r="I101" s="24">
        <f t="shared" si="2"/>
        <v>0.11213680387409201</v>
      </c>
      <c r="J101" s="24">
        <f t="shared" si="3"/>
        <v>0.7642539911175129</v>
      </c>
    </row>
    <row r="102" spans="1:10" ht="16.5">
      <c r="A102" s="4" t="s">
        <v>34</v>
      </c>
      <c r="B102" s="4"/>
      <c r="C102" s="1"/>
      <c r="I102" s="21"/>
      <c r="J102" s="21"/>
    </row>
    <row r="103" spans="1:10" ht="12.75">
      <c r="A103" s="5" t="s">
        <v>4</v>
      </c>
      <c r="B103" s="5"/>
      <c r="C103" s="2">
        <v>3463</v>
      </c>
      <c r="D103">
        <v>3223</v>
      </c>
      <c r="E103">
        <v>2995</v>
      </c>
      <c r="F103">
        <v>2793</v>
      </c>
      <c r="G103">
        <v>3005</v>
      </c>
      <c r="I103" s="21">
        <f t="shared" si="2"/>
        <v>0.07446478436239529</v>
      </c>
      <c r="J103" s="21">
        <f t="shared" si="3"/>
        <v>0.15241264559068218</v>
      </c>
    </row>
    <row r="104" spans="1:10" ht="14.25">
      <c r="A104" s="8" t="s">
        <v>14</v>
      </c>
      <c r="B104" s="8"/>
      <c r="C104" s="19">
        <v>3463</v>
      </c>
      <c r="D104" s="8">
        <v>3223</v>
      </c>
      <c r="E104" s="8">
        <v>2995</v>
      </c>
      <c r="F104" s="8">
        <v>2793</v>
      </c>
      <c r="G104" s="8">
        <v>3005</v>
      </c>
      <c r="H104" s="8"/>
      <c r="I104" s="24">
        <f t="shared" si="2"/>
        <v>0.07446478436239529</v>
      </c>
      <c r="J104" s="24">
        <f t="shared" si="3"/>
        <v>0.15241264559068218</v>
      </c>
    </row>
    <row r="105" spans="1:10" ht="16.5">
      <c r="A105" s="4" t="s">
        <v>35</v>
      </c>
      <c r="B105" s="4"/>
      <c r="C105" s="1"/>
      <c r="I105" s="21"/>
      <c r="J105" s="21"/>
    </row>
    <row r="106" spans="1:10" ht="12.75">
      <c r="A106" s="5" t="s">
        <v>18</v>
      </c>
      <c r="B106" s="5"/>
      <c r="C106" s="2">
        <v>178</v>
      </c>
      <c r="D106" s="18">
        <v>106</v>
      </c>
      <c r="E106">
        <v>72</v>
      </c>
      <c r="F106">
        <v>78</v>
      </c>
      <c r="G106">
        <v>48</v>
      </c>
      <c r="I106" s="21">
        <f t="shared" si="2"/>
        <v>0.6792452830188679</v>
      </c>
      <c r="J106" s="21">
        <f t="shared" si="3"/>
        <v>2.7083333333333335</v>
      </c>
    </row>
    <row r="107" spans="1:10" ht="12.75">
      <c r="A107" s="5" t="s">
        <v>20</v>
      </c>
      <c r="B107" s="5"/>
      <c r="C107" s="2">
        <v>44</v>
      </c>
      <c r="D107" s="18">
        <v>27</v>
      </c>
      <c r="E107">
        <v>23</v>
      </c>
      <c r="F107">
        <v>5</v>
      </c>
      <c r="G107">
        <v>27</v>
      </c>
      <c r="I107" s="21">
        <f t="shared" si="2"/>
        <v>0.6296296296296297</v>
      </c>
      <c r="J107" s="21">
        <f t="shared" si="3"/>
        <v>0.6296296296296297</v>
      </c>
    </row>
    <row r="108" spans="1:10" ht="12.75">
      <c r="A108" s="5" t="s">
        <v>21</v>
      </c>
      <c r="B108" s="5"/>
      <c r="C108" s="2">
        <v>216</v>
      </c>
      <c r="D108" s="18">
        <v>151</v>
      </c>
      <c r="E108">
        <v>14</v>
      </c>
      <c r="F108">
        <v>28</v>
      </c>
      <c r="G108">
        <v>16</v>
      </c>
      <c r="I108" s="21">
        <f t="shared" si="2"/>
        <v>0.4304635761589404</v>
      </c>
      <c r="J108" s="21">
        <f t="shared" si="3"/>
        <v>12.5</v>
      </c>
    </row>
    <row r="109" spans="1:10" ht="12.75">
      <c r="A109" s="5" t="s">
        <v>6</v>
      </c>
      <c r="B109" s="5"/>
      <c r="C109" s="2">
        <v>402</v>
      </c>
      <c r="D109" s="18">
        <v>217</v>
      </c>
      <c r="E109">
        <v>207</v>
      </c>
      <c r="F109">
        <v>145</v>
      </c>
      <c r="G109">
        <v>263</v>
      </c>
      <c r="I109" s="21">
        <f t="shared" si="2"/>
        <v>0.8525345622119815</v>
      </c>
      <c r="J109" s="21">
        <f t="shared" si="3"/>
        <v>0.5285171102661597</v>
      </c>
    </row>
    <row r="110" spans="1:10" ht="12.75">
      <c r="A110" s="5" t="s">
        <v>7</v>
      </c>
      <c r="B110" s="5"/>
      <c r="C110" s="2">
        <v>339</v>
      </c>
      <c r="D110" s="18">
        <v>300</v>
      </c>
      <c r="E110">
        <v>277</v>
      </c>
      <c r="F110">
        <v>209</v>
      </c>
      <c r="G110">
        <v>270</v>
      </c>
      <c r="I110" s="21">
        <f t="shared" si="2"/>
        <v>0.13</v>
      </c>
      <c r="J110" s="21">
        <f t="shared" si="3"/>
        <v>0.25555555555555554</v>
      </c>
    </row>
    <row r="111" spans="1:10" ht="12.75" hidden="1">
      <c r="A111" s="5" t="s">
        <v>13</v>
      </c>
      <c r="B111" s="5"/>
      <c r="C111" s="2"/>
      <c r="D111">
        <v>0</v>
      </c>
      <c r="E111">
        <v>1</v>
      </c>
      <c r="F111">
        <v>2</v>
      </c>
      <c r="G111">
        <v>3</v>
      </c>
      <c r="I111" s="21"/>
      <c r="J111" s="21">
        <f t="shared" si="3"/>
        <v>-1</v>
      </c>
    </row>
    <row r="112" spans="1:10" ht="12.75">
      <c r="A112" s="5" t="s">
        <v>22</v>
      </c>
      <c r="B112" s="5"/>
      <c r="C112" s="2">
        <v>32</v>
      </c>
      <c r="D112">
        <v>34</v>
      </c>
      <c r="E112">
        <v>102</v>
      </c>
      <c r="F112">
        <v>162</v>
      </c>
      <c r="G112">
        <v>143</v>
      </c>
      <c r="I112" s="21">
        <f t="shared" si="2"/>
        <v>-0.058823529411764705</v>
      </c>
      <c r="J112" s="21">
        <f t="shared" si="3"/>
        <v>-0.7762237762237763</v>
      </c>
    </row>
    <row r="113" spans="1:10" ht="12.75">
      <c r="A113" s="5" t="s">
        <v>23</v>
      </c>
      <c r="B113" s="5"/>
      <c r="C113" s="2">
        <v>50</v>
      </c>
      <c r="D113">
        <v>38</v>
      </c>
      <c r="E113">
        <v>37</v>
      </c>
      <c r="F113">
        <v>43</v>
      </c>
      <c r="G113">
        <v>24</v>
      </c>
      <c r="I113" s="21">
        <f t="shared" si="2"/>
        <v>0.3157894736842105</v>
      </c>
      <c r="J113" s="21">
        <f t="shared" si="3"/>
        <v>1.0833333333333333</v>
      </c>
    </row>
    <row r="114" spans="1:10" ht="14.25">
      <c r="A114" s="8" t="s">
        <v>14</v>
      </c>
      <c r="B114" s="8"/>
      <c r="C114" s="19">
        <v>1261</v>
      </c>
      <c r="D114" s="8">
        <v>873</v>
      </c>
      <c r="E114" s="8">
        <v>733</v>
      </c>
      <c r="F114" s="8">
        <v>672</v>
      </c>
      <c r="G114" s="8">
        <v>794</v>
      </c>
      <c r="H114" s="8"/>
      <c r="I114" s="24">
        <f t="shared" si="2"/>
        <v>0.4444444444444444</v>
      </c>
      <c r="J114" s="24">
        <f t="shared" si="3"/>
        <v>0.5881612090680101</v>
      </c>
    </row>
    <row r="115" spans="1:10" ht="16.5">
      <c r="A115" s="4" t="s">
        <v>36</v>
      </c>
      <c r="B115" s="4"/>
      <c r="C115" s="1"/>
      <c r="I115" s="21"/>
      <c r="J115" s="21"/>
    </row>
    <row r="116" spans="1:10" ht="12.75">
      <c r="A116" t="s">
        <v>37</v>
      </c>
      <c r="C116" s="2">
        <v>6470</v>
      </c>
      <c r="D116">
        <v>5371</v>
      </c>
      <c r="E116">
        <v>6316</v>
      </c>
      <c r="F116">
        <v>7047</v>
      </c>
      <c r="G116">
        <v>5795</v>
      </c>
      <c r="I116" s="21">
        <f t="shared" si="2"/>
        <v>0.20461738968534723</v>
      </c>
      <c r="J116" s="21">
        <f t="shared" si="3"/>
        <v>0.11647972389991372</v>
      </c>
    </row>
    <row r="117" spans="1:10" ht="12.75">
      <c r="A117" t="s">
        <v>38</v>
      </c>
      <c r="C117" s="2"/>
      <c r="D117">
        <v>1</v>
      </c>
      <c r="E117">
        <v>4</v>
      </c>
      <c r="F117">
        <v>0</v>
      </c>
      <c r="G117">
        <v>1</v>
      </c>
      <c r="I117" s="21">
        <f t="shared" si="2"/>
        <v>-1</v>
      </c>
      <c r="J117" s="21">
        <f t="shared" si="3"/>
        <v>-1</v>
      </c>
    </row>
    <row r="118" spans="1:10" ht="12.75">
      <c r="A118" s="11" t="s">
        <v>24</v>
      </c>
      <c r="B118" s="11"/>
      <c r="C118" s="2">
        <v>1103</v>
      </c>
      <c r="D118">
        <v>1624</v>
      </c>
      <c r="E118">
        <v>1744</v>
      </c>
      <c r="F118">
        <v>1433</v>
      </c>
      <c r="G118">
        <v>1867</v>
      </c>
      <c r="I118" s="21">
        <f t="shared" si="2"/>
        <v>-0.3208128078817734</v>
      </c>
      <c r="J118" s="21">
        <f t="shared" si="3"/>
        <v>-0.4092126405998929</v>
      </c>
    </row>
    <row r="119" spans="1:10" ht="14.25">
      <c r="A119" s="8" t="s">
        <v>14</v>
      </c>
      <c r="B119" s="8"/>
      <c r="C119" s="19">
        <v>7573</v>
      </c>
      <c r="D119" s="8">
        <v>6996</v>
      </c>
      <c r="E119" s="8">
        <v>8064</v>
      </c>
      <c r="F119" s="8">
        <v>8480</v>
      </c>
      <c r="G119" s="8">
        <v>7663</v>
      </c>
      <c r="H119" s="8"/>
      <c r="I119" s="24">
        <f t="shared" si="2"/>
        <v>0.0824757004002287</v>
      </c>
      <c r="J119" s="24">
        <f t="shared" si="3"/>
        <v>-0.01174474748792901</v>
      </c>
    </row>
    <row r="120" spans="1:10" ht="16.5">
      <c r="A120" s="4" t="s">
        <v>39</v>
      </c>
      <c r="B120" s="4"/>
      <c r="C120" s="1"/>
      <c r="I120" s="21"/>
      <c r="J120" s="21"/>
    </row>
    <row r="121" spans="1:10" ht="12.75">
      <c r="A121" s="5" t="s">
        <v>25</v>
      </c>
      <c r="B121" s="5"/>
      <c r="C121" s="2">
        <v>1264</v>
      </c>
      <c r="D121">
        <v>1296</v>
      </c>
      <c r="E121">
        <v>1217</v>
      </c>
      <c r="F121">
        <v>1102</v>
      </c>
      <c r="G121">
        <v>1116</v>
      </c>
      <c r="I121" s="21">
        <f t="shared" si="2"/>
        <v>-0.024691358024691357</v>
      </c>
      <c r="J121" s="21">
        <f t="shared" si="3"/>
        <v>0.13261648745519714</v>
      </c>
    </row>
    <row r="122" spans="1:10" ht="12.75">
      <c r="A122" s="5" t="s">
        <v>24</v>
      </c>
      <c r="B122" s="5"/>
      <c r="C122" s="2">
        <v>281</v>
      </c>
      <c r="D122">
        <v>332</v>
      </c>
      <c r="E122">
        <v>282</v>
      </c>
      <c r="F122">
        <v>240</v>
      </c>
      <c r="G122">
        <v>260</v>
      </c>
      <c r="I122" s="21">
        <f t="shared" si="2"/>
        <v>-0.1536144578313253</v>
      </c>
      <c r="J122" s="21">
        <f t="shared" si="3"/>
        <v>0.08076923076923077</v>
      </c>
    </row>
    <row r="123" spans="1:10" ht="14.25">
      <c r="A123" s="8" t="s">
        <v>14</v>
      </c>
      <c r="B123" s="8"/>
      <c r="C123" s="19">
        <v>1545</v>
      </c>
      <c r="D123" s="8">
        <v>1628</v>
      </c>
      <c r="E123" s="8">
        <v>1499</v>
      </c>
      <c r="F123" s="8">
        <v>1342</v>
      </c>
      <c r="G123" s="8">
        <v>1376</v>
      </c>
      <c r="H123" s="8"/>
      <c r="I123" s="24">
        <f t="shared" si="2"/>
        <v>-0.05098280098280098</v>
      </c>
      <c r="J123" s="24">
        <f t="shared" si="3"/>
        <v>0.12281976744186046</v>
      </c>
    </row>
    <row r="124" spans="1:10" ht="16.5">
      <c r="A124" s="4" t="s">
        <v>40</v>
      </c>
      <c r="B124" s="4"/>
      <c r="C124" s="1"/>
      <c r="I124" s="21"/>
      <c r="J124" s="21"/>
    </row>
    <row r="125" spans="1:10" ht="12.75">
      <c r="A125" s="5" t="s">
        <v>3</v>
      </c>
      <c r="B125" s="5"/>
      <c r="C125" s="2">
        <v>200</v>
      </c>
      <c r="D125">
        <v>127</v>
      </c>
      <c r="E125">
        <v>134</v>
      </c>
      <c r="F125">
        <v>101</v>
      </c>
      <c r="G125">
        <v>139</v>
      </c>
      <c r="I125" s="21">
        <f t="shared" si="2"/>
        <v>0.5748031496062992</v>
      </c>
      <c r="J125" s="21">
        <f t="shared" si="3"/>
        <v>0.43884892086330934</v>
      </c>
    </row>
    <row r="126" spans="1:10" ht="12.75">
      <c r="A126" t="s">
        <v>81</v>
      </c>
      <c r="B126" s="5"/>
      <c r="C126" s="2">
        <v>47</v>
      </c>
      <c r="D126">
        <v>27</v>
      </c>
      <c r="E126">
        <v>38</v>
      </c>
      <c r="F126">
        <v>46</v>
      </c>
      <c r="G126">
        <v>28</v>
      </c>
      <c r="I126" s="21">
        <f t="shared" si="2"/>
        <v>0.7407407407407407</v>
      </c>
      <c r="J126" s="21">
        <f t="shared" si="3"/>
        <v>0.6785714285714286</v>
      </c>
    </row>
    <row r="127" spans="1:10" ht="12.75">
      <c r="A127" s="5" t="s">
        <v>82</v>
      </c>
      <c r="B127" s="5"/>
      <c r="C127" s="2">
        <v>1655</v>
      </c>
      <c r="D127">
        <v>1389</v>
      </c>
      <c r="E127">
        <v>1629</v>
      </c>
      <c r="F127">
        <v>1611</v>
      </c>
      <c r="G127">
        <v>1606</v>
      </c>
      <c r="I127" s="21">
        <f t="shared" si="2"/>
        <v>0.19150467962562995</v>
      </c>
      <c r="J127" s="21">
        <f t="shared" si="3"/>
        <v>0.030510585305105854</v>
      </c>
    </row>
    <row r="128" spans="1:10" ht="12.75" hidden="1">
      <c r="A128" s="5" t="s">
        <v>84</v>
      </c>
      <c r="B128" s="1"/>
      <c r="C128" s="2">
        <v>0</v>
      </c>
      <c r="D128">
        <v>0</v>
      </c>
      <c r="E128">
        <v>0</v>
      </c>
      <c r="F128">
        <v>0</v>
      </c>
      <c r="G128">
        <v>0</v>
      </c>
      <c r="I128" s="21"/>
      <c r="J128" s="21"/>
    </row>
    <row r="129" spans="1:10" ht="14.25">
      <c r="A129" s="8" t="s">
        <v>14</v>
      </c>
      <c r="B129" s="8"/>
      <c r="C129" s="19">
        <v>1902</v>
      </c>
      <c r="D129" s="8">
        <v>1543</v>
      </c>
      <c r="E129" s="8">
        <v>1801</v>
      </c>
      <c r="F129" s="8">
        <v>1758</v>
      </c>
      <c r="G129" s="8">
        <v>1773</v>
      </c>
      <c r="H129" s="8"/>
      <c r="I129" s="24">
        <f t="shared" si="2"/>
        <v>0.23266364225534672</v>
      </c>
      <c r="J129" s="24">
        <f t="shared" si="3"/>
        <v>0.0727580372250423</v>
      </c>
    </row>
    <row r="130" spans="1:10" ht="16.5">
      <c r="A130" s="4" t="s">
        <v>41</v>
      </c>
      <c r="B130" s="4"/>
      <c r="C130" s="1"/>
      <c r="I130" s="21"/>
      <c r="J130" s="21"/>
    </row>
    <row r="131" spans="1:10" ht="12.75">
      <c r="A131" s="5" t="s">
        <v>3</v>
      </c>
      <c r="B131" s="5"/>
      <c r="C131" s="2">
        <v>12</v>
      </c>
      <c r="D131">
        <v>18</v>
      </c>
      <c r="E131">
        <v>1</v>
      </c>
      <c r="F131">
        <v>2</v>
      </c>
      <c r="G131">
        <v>0</v>
      </c>
      <c r="I131" s="21">
        <f t="shared" si="2"/>
        <v>-0.3333333333333333</v>
      </c>
      <c r="J131" s="21" t="e">
        <f t="shared" si="3"/>
        <v>#DIV/0!</v>
      </c>
    </row>
    <row r="132" spans="1:10" ht="12.75">
      <c r="A132" t="s">
        <v>81</v>
      </c>
      <c r="B132" s="5"/>
      <c r="C132" s="2">
        <v>28</v>
      </c>
      <c r="D132">
        <v>29</v>
      </c>
      <c r="E132">
        <v>22</v>
      </c>
      <c r="F132">
        <v>33</v>
      </c>
      <c r="G132">
        <v>38</v>
      </c>
      <c r="I132" s="21">
        <f t="shared" si="2"/>
        <v>-0.034482758620689655</v>
      </c>
      <c r="J132" s="21">
        <f t="shared" si="3"/>
        <v>-0.2631578947368421</v>
      </c>
    </row>
    <row r="133" spans="1:10" ht="12.75">
      <c r="A133" s="5" t="s">
        <v>82</v>
      </c>
      <c r="B133" s="5"/>
      <c r="C133" s="2">
        <v>1167</v>
      </c>
      <c r="D133">
        <v>1084</v>
      </c>
      <c r="E133">
        <v>1216</v>
      </c>
      <c r="F133">
        <v>1159</v>
      </c>
      <c r="G133">
        <v>801</v>
      </c>
      <c r="I133" s="21">
        <f t="shared" si="2"/>
        <v>0.07656826568265683</v>
      </c>
      <c r="J133" s="21">
        <f t="shared" si="3"/>
        <v>0.45692883895131087</v>
      </c>
    </row>
    <row r="134" spans="1:10" ht="12.75">
      <c r="A134" s="5" t="s">
        <v>83</v>
      </c>
      <c r="B134" s="1"/>
      <c r="C134" s="2">
        <v>535</v>
      </c>
      <c r="D134">
        <v>553</v>
      </c>
      <c r="E134">
        <v>618</v>
      </c>
      <c r="F134">
        <v>713</v>
      </c>
      <c r="G134">
        <v>638</v>
      </c>
      <c r="I134" s="21">
        <f aca="true" t="shared" si="4" ref="I134:I165">SUM((C134-D134)/D134)</f>
        <v>-0.0325497287522604</v>
      </c>
      <c r="J134" s="21">
        <f aca="true" t="shared" si="5" ref="J134:J165">SUM((C134-G134)/G134)</f>
        <v>-0.1614420062695925</v>
      </c>
    </row>
    <row r="135" spans="1:10" ht="12.75">
      <c r="A135" s="5" t="s">
        <v>84</v>
      </c>
      <c r="B135" s="1"/>
      <c r="C135" s="2">
        <v>18</v>
      </c>
      <c r="D135">
        <v>19</v>
      </c>
      <c r="E135">
        <v>28</v>
      </c>
      <c r="F135">
        <v>40</v>
      </c>
      <c r="G135">
        <v>32</v>
      </c>
      <c r="I135" s="21">
        <f t="shared" si="4"/>
        <v>-0.05263157894736842</v>
      </c>
      <c r="J135" s="21">
        <f t="shared" si="5"/>
        <v>-0.4375</v>
      </c>
    </row>
    <row r="136" spans="1:10" ht="14.25">
      <c r="A136" s="8" t="s">
        <v>14</v>
      </c>
      <c r="B136" s="8"/>
      <c r="C136" s="19">
        <v>1760</v>
      </c>
      <c r="D136" s="8">
        <v>1703</v>
      </c>
      <c r="E136" s="8">
        <v>1885</v>
      </c>
      <c r="F136" s="8">
        <v>1947</v>
      </c>
      <c r="G136" s="8">
        <v>1509</v>
      </c>
      <c r="H136" s="8"/>
      <c r="I136" s="24">
        <f t="shared" si="4"/>
        <v>0.03347034644744568</v>
      </c>
      <c r="J136" s="24">
        <f t="shared" si="5"/>
        <v>0.1663353214049039</v>
      </c>
    </row>
    <row r="137" spans="1:10" ht="16.5">
      <c r="A137" s="4" t="s">
        <v>42</v>
      </c>
      <c r="B137" s="4"/>
      <c r="C137" s="1"/>
      <c r="I137" s="21"/>
      <c r="J137" s="21"/>
    </row>
    <row r="138" spans="1:10" ht="12.75">
      <c r="A138" s="5" t="s">
        <v>25</v>
      </c>
      <c r="B138" s="5"/>
      <c r="C138" s="2">
        <v>4285</v>
      </c>
      <c r="D138">
        <v>4389</v>
      </c>
      <c r="E138">
        <v>4314</v>
      </c>
      <c r="F138">
        <v>3329</v>
      </c>
      <c r="G138">
        <v>3889</v>
      </c>
      <c r="I138" s="21">
        <f t="shared" si="4"/>
        <v>-0.023695602642971065</v>
      </c>
      <c r="J138" s="21">
        <f t="shared" si="5"/>
        <v>0.10182566212393931</v>
      </c>
    </row>
    <row r="139" spans="1:10" ht="12.75">
      <c r="A139" s="5" t="s">
        <v>24</v>
      </c>
      <c r="B139" s="5"/>
      <c r="C139" s="2">
        <v>922</v>
      </c>
      <c r="D139">
        <v>1132</v>
      </c>
      <c r="E139">
        <v>1235</v>
      </c>
      <c r="F139">
        <v>860</v>
      </c>
      <c r="G139">
        <v>716</v>
      </c>
      <c r="I139" s="21">
        <f t="shared" si="4"/>
        <v>-0.1855123674911661</v>
      </c>
      <c r="J139" s="21">
        <f t="shared" si="5"/>
        <v>0.2877094972067039</v>
      </c>
    </row>
    <row r="140" spans="1:10" ht="14.25">
      <c r="A140" s="8" t="s">
        <v>14</v>
      </c>
      <c r="B140" s="8"/>
      <c r="C140" s="19">
        <v>5207</v>
      </c>
      <c r="D140" s="8">
        <v>5521</v>
      </c>
      <c r="E140" s="8">
        <v>5549</v>
      </c>
      <c r="F140" s="8">
        <v>4189</v>
      </c>
      <c r="G140" s="8">
        <v>4605</v>
      </c>
      <c r="H140" s="8"/>
      <c r="I140" s="24">
        <f t="shared" si="4"/>
        <v>-0.056873754754573444</v>
      </c>
      <c r="J140" s="24">
        <f t="shared" si="5"/>
        <v>0.13072747014115094</v>
      </c>
    </row>
    <row r="141" spans="1:10" ht="16.5">
      <c r="A141" s="4" t="s">
        <v>43</v>
      </c>
      <c r="B141" s="4"/>
      <c r="C141" s="1"/>
      <c r="I141" s="21"/>
      <c r="J141" s="21"/>
    </row>
    <row r="142" spans="1:10" ht="12.75">
      <c r="A142" s="5" t="s">
        <v>25</v>
      </c>
      <c r="B142" s="5"/>
      <c r="C142" s="2">
        <v>6992</v>
      </c>
      <c r="D142">
        <v>6382</v>
      </c>
      <c r="E142">
        <v>6409</v>
      </c>
      <c r="F142">
        <v>5527</v>
      </c>
      <c r="G142">
        <v>5941</v>
      </c>
      <c r="I142" s="21">
        <f t="shared" si="4"/>
        <v>0.09558132246944531</v>
      </c>
      <c r="J142" s="21">
        <f t="shared" si="5"/>
        <v>0.17690624473994276</v>
      </c>
    </row>
    <row r="143" spans="1:10" ht="12.75">
      <c r="A143" s="5" t="s">
        <v>24</v>
      </c>
      <c r="B143" s="5"/>
      <c r="C143" s="2">
        <v>13113</v>
      </c>
      <c r="D143">
        <v>10566</v>
      </c>
      <c r="E143">
        <v>8266</v>
      </c>
      <c r="F143">
        <v>6294</v>
      </c>
      <c r="G143">
        <v>4966</v>
      </c>
      <c r="I143" s="21">
        <f t="shared" si="4"/>
        <v>0.24105621805792163</v>
      </c>
      <c r="J143" s="21">
        <f t="shared" si="5"/>
        <v>1.640555779299235</v>
      </c>
    </row>
    <row r="144" spans="1:10" ht="14.25">
      <c r="A144" s="8" t="s">
        <v>14</v>
      </c>
      <c r="B144" s="8"/>
      <c r="C144" s="19">
        <v>20105</v>
      </c>
      <c r="D144" s="8">
        <v>16948</v>
      </c>
      <c r="E144" s="8">
        <v>14675</v>
      </c>
      <c r="F144" s="8">
        <v>11821</v>
      </c>
      <c r="G144" s="8">
        <v>10907</v>
      </c>
      <c r="H144" s="8"/>
      <c r="I144" s="24">
        <f t="shared" si="4"/>
        <v>0.18627566674533869</v>
      </c>
      <c r="J144" s="24">
        <f t="shared" si="5"/>
        <v>0.8433116347299899</v>
      </c>
    </row>
    <row r="145" spans="1:10" ht="16.5">
      <c r="A145" s="4" t="s">
        <v>44</v>
      </c>
      <c r="B145" s="4"/>
      <c r="C145" s="1"/>
      <c r="I145" s="21"/>
      <c r="J145" s="21"/>
    </row>
    <row r="146" spans="1:10" ht="12.75">
      <c r="A146" s="5" t="s">
        <v>25</v>
      </c>
      <c r="B146" s="5"/>
      <c r="C146" s="2">
        <v>712</v>
      </c>
      <c r="D146">
        <v>397</v>
      </c>
      <c r="E146">
        <v>204</v>
      </c>
      <c r="F146">
        <v>0</v>
      </c>
      <c r="G146">
        <v>0</v>
      </c>
      <c r="I146" s="21">
        <f t="shared" si="4"/>
        <v>0.7934508816120907</v>
      </c>
      <c r="J146" s="21"/>
    </row>
    <row r="147" spans="1:10" ht="12.75">
      <c r="A147" s="5" t="s">
        <v>24</v>
      </c>
      <c r="B147" s="5"/>
      <c r="C147" s="2">
        <v>461</v>
      </c>
      <c r="D147">
        <v>167</v>
      </c>
      <c r="E147">
        <v>144</v>
      </c>
      <c r="F147">
        <v>0</v>
      </c>
      <c r="G147">
        <v>0</v>
      </c>
      <c r="I147" s="21">
        <f t="shared" si="4"/>
        <v>1.7604790419161678</v>
      </c>
      <c r="J147" s="21"/>
    </row>
    <row r="148" spans="1:10" ht="14.25">
      <c r="A148" s="8" t="s">
        <v>14</v>
      </c>
      <c r="B148" s="8"/>
      <c r="C148" s="19">
        <v>1173</v>
      </c>
      <c r="D148" s="8">
        <v>564</v>
      </c>
      <c r="E148" s="8">
        <v>348</v>
      </c>
      <c r="F148" s="8">
        <v>0</v>
      </c>
      <c r="G148" s="8">
        <v>0</v>
      </c>
      <c r="H148" s="8"/>
      <c r="I148" s="24">
        <f t="shared" si="4"/>
        <v>1.0797872340425532</v>
      </c>
      <c r="J148" s="24"/>
    </row>
    <row r="149" spans="1:10" ht="16.5">
      <c r="A149" s="4" t="s">
        <v>45</v>
      </c>
      <c r="B149" s="4"/>
      <c r="C149" s="1"/>
      <c r="I149" s="21"/>
      <c r="J149" s="21"/>
    </row>
    <row r="150" spans="1:10" ht="12.75">
      <c r="A150" s="5" t="s">
        <v>25</v>
      </c>
      <c r="B150" s="5"/>
      <c r="C150" s="2">
        <v>54</v>
      </c>
      <c r="D150">
        <v>37</v>
      </c>
      <c r="E150">
        <v>90</v>
      </c>
      <c r="F150">
        <v>256</v>
      </c>
      <c r="G150">
        <v>463</v>
      </c>
      <c r="I150" s="21">
        <f t="shared" si="4"/>
        <v>0.4594594594594595</v>
      </c>
      <c r="J150" s="21">
        <f t="shared" si="5"/>
        <v>-0.8833693304535637</v>
      </c>
    </row>
    <row r="151" spans="1:10" ht="12.75">
      <c r="A151" s="5" t="s">
        <v>24</v>
      </c>
      <c r="B151" s="5"/>
      <c r="C151" s="2">
        <v>119</v>
      </c>
      <c r="D151">
        <v>434</v>
      </c>
      <c r="E151">
        <v>657</v>
      </c>
      <c r="F151">
        <v>698</v>
      </c>
      <c r="G151">
        <v>903</v>
      </c>
      <c r="I151" s="21">
        <f t="shared" si="4"/>
        <v>-0.7258064516129032</v>
      </c>
      <c r="J151" s="21">
        <f t="shared" si="5"/>
        <v>-0.8682170542635659</v>
      </c>
    </row>
    <row r="152" spans="1:10" ht="14.25">
      <c r="A152" s="8" t="s">
        <v>14</v>
      </c>
      <c r="B152" s="8"/>
      <c r="C152" s="19">
        <v>173</v>
      </c>
      <c r="D152" s="8">
        <v>471</v>
      </c>
      <c r="E152" s="8">
        <v>747</v>
      </c>
      <c r="F152" s="8">
        <v>954</v>
      </c>
      <c r="G152" s="8">
        <v>1366</v>
      </c>
      <c r="H152" s="8"/>
      <c r="I152" s="24">
        <f t="shared" si="4"/>
        <v>-0.6326963906581741</v>
      </c>
      <c r="J152" s="24">
        <f t="shared" si="5"/>
        <v>-0.8733528550512445</v>
      </c>
    </row>
    <row r="153" spans="1:10" ht="16.5">
      <c r="A153" s="4" t="s">
        <v>46</v>
      </c>
      <c r="B153" s="4"/>
      <c r="C153" s="1"/>
      <c r="I153" s="21"/>
      <c r="J153" s="21"/>
    </row>
    <row r="154" spans="1:10" ht="12.75">
      <c r="A154" s="5" t="s">
        <v>25</v>
      </c>
      <c r="B154" s="5"/>
      <c r="C154" s="2">
        <v>15</v>
      </c>
      <c r="D154">
        <v>28</v>
      </c>
      <c r="E154">
        <v>23</v>
      </c>
      <c r="F154">
        <v>47</v>
      </c>
      <c r="G154">
        <v>76</v>
      </c>
      <c r="I154" s="21">
        <f t="shared" si="4"/>
        <v>-0.4642857142857143</v>
      </c>
      <c r="J154" s="21">
        <f t="shared" si="5"/>
        <v>-0.8026315789473685</v>
      </c>
    </row>
    <row r="155" spans="1:10" ht="12.75">
      <c r="A155" s="5" t="s">
        <v>24</v>
      </c>
      <c r="B155" s="5"/>
      <c r="C155" s="2">
        <v>937</v>
      </c>
      <c r="D155">
        <v>740</v>
      </c>
      <c r="E155">
        <v>681</v>
      </c>
      <c r="F155">
        <v>633</v>
      </c>
      <c r="G155">
        <v>518</v>
      </c>
      <c r="I155" s="21">
        <f t="shared" si="4"/>
        <v>0.2662162162162162</v>
      </c>
      <c r="J155" s="21">
        <f t="shared" si="5"/>
        <v>0.8088803088803089</v>
      </c>
    </row>
    <row r="156" spans="1:10" ht="14.25">
      <c r="A156" s="8" t="s">
        <v>14</v>
      </c>
      <c r="B156" s="8"/>
      <c r="C156" s="19">
        <v>952</v>
      </c>
      <c r="D156" s="8">
        <v>768</v>
      </c>
      <c r="E156" s="8">
        <v>704</v>
      </c>
      <c r="F156" s="8">
        <v>680</v>
      </c>
      <c r="G156" s="8">
        <v>594</v>
      </c>
      <c r="H156" s="8"/>
      <c r="I156" s="24">
        <f t="shared" si="4"/>
        <v>0.23958333333333334</v>
      </c>
      <c r="J156" s="24">
        <f t="shared" si="5"/>
        <v>0.6026936026936027</v>
      </c>
    </row>
    <row r="157" spans="1:10" ht="16.5">
      <c r="A157" s="4" t="s">
        <v>47</v>
      </c>
      <c r="B157" s="4"/>
      <c r="C157" s="1"/>
      <c r="I157" s="21"/>
      <c r="J157" s="24"/>
    </row>
    <row r="158" spans="1:10" ht="12.75">
      <c r="A158" s="5" t="s">
        <v>25</v>
      </c>
      <c r="B158" s="5"/>
      <c r="C158" s="2">
        <v>159</v>
      </c>
      <c r="D158">
        <v>201</v>
      </c>
      <c r="E158">
        <v>244</v>
      </c>
      <c r="F158">
        <v>231</v>
      </c>
      <c r="G158">
        <v>221</v>
      </c>
      <c r="I158" s="21">
        <f t="shared" si="4"/>
        <v>-0.208955223880597</v>
      </c>
      <c r="J158" s="21">
        <f t="shared" si="5"/>
        <v>-0.28054298642533937</v>
      </c>
    </row>
    <row r="159" spans="1:10" ht="12.75">
      <c r="A159" s="5" t="s">
        <v>24</v>
      </c>
      <c r="B159" s="5"/>
      <c r="C159" s="2">
        <v>956</v>
      </c>
      <c r="D159">
        <v>684</v>
      </c>
      <c r="E159">
        <v>489</v>
      </c>
      <c r="F159">
        <v>708</v>
      </c>
      <c r="G159">
        <v>701</v>
      </c>
      <c r="I159" s="21">
        <f t="shared" si="4"/>
        <v>0.39766081871345027</v>
      </c>
      <c r="J159" s="21">
        <f t="shared" si="5"/>
        <v>0.3637660485021398</v>
      </c>
    </row>
    <row r="160" spans="1:10" ht="14.25">
      <c r="A160" s="8" t="s">
        <v>14</v>
      </c>
      <c r="B160" s="8"/>
      <c r="C160" s="19">
        <v>1115</v>
      </c>
      <c r="D160" s="8">
        <v>885</v>
      </c>
      <c r="E160" s="8">
        <v>733</v>
      </c>
      <c r="F160" s="8">
        <v>939</v>
      </c>
      <c r="G160" s="8">
        <v>922</v>
      </c>
      <c r="H160" s="8"/>
      <c r="I160" s="24">
        <f t="shared" si="4"/>
        <v>0.2598870056497175</v>
      </c>
      <c r="J160" s="24">
        <f t="shared" si="5"/>
        <v>0.20932754880694143</v>
      </c>
    </row>
    <row r="161" spans="1:10" ht="16.5">
      <c r="A161" s="4" t="s">
        <v>26</v>
      </c>
      <c r="B161" s="4"/>
      <c r="C161" s="1"/>
      <c r="I161" s="21"/>
      <c r="J161" s="21"/>
    </row>
    <row r="162" spans="1:10" ht="12.75">
      <c r="A162" s="5" t="s">
        <v>24</v>
      </c>
      <c r="B162" s="5"/>
      <c r="C162" s="2">
        <v>982</v>
      </c>
      <c r="D162">
        <v>489</v>
      </c>
      <c r="E162">
        <v>82</v>
      </c>
      <c r="F162">
        <v>0</v>
      </c>
      <c r="G162">
        <v>0</v>
      </c>
      <c r="I162" s="21">
        <f t="shared" si="4"/>
        <v>1.0081799591002045</v>
      </c>
      <c r="J162" s="21"/>
    </row>
    <row r="163" spans="1:10" ht="14.25">
      <c r="A163" s="8" t="s">
        <v>14</v>
      </c>
      <c r="B163" s="8"/>
      <c r="C163" s="19">
        <v>982</v>
      </c>
      <c r="D163" s="8">
        <v>489</v>
      </c>
      <c r="E163" s="8">
        <v>82</v>
      </c>
      <c r="F163" s="8">
        <v>0</v>
      </c>
      <c r="G163" s="8">
        <v>0</v>
      </c>
      <c r="H163" s="8"/>
      <c r="I163" s="24">
        <f t="shared" si="4"/>
        <v>1.0081799591002045</v>
      </c>
      <c r="J163" s="24"/>
    </row>
    <row r="164" spans="1:10" ht="14.25">
      <c r="A164" s="8"/>
      <c r="B164" s="8"/>
      <c r="C164" s="19"/>
      <c r="D164" s="8"/>
      <c r="E164" s="8"/>
      <c r="F164" s="8"/>
      <c r="G164" s="8"/>
      <c r="H164" s="8"/>
      <c r="I164" s="24"/>
      <c r="J164" s="24"/>
    </row>
    <row r="165" spans="1:10" ht="18">
      <c r="A165" s="12" t="s">
        <v>48</v>
      </c>
      <c r="B165" s="12"/>
      <c r="C165" s="12">
        <v>170547</v>
      </c>
      <c r="D165" s="12">
        <v>156977</v>
      </c>
      <c r="E165" s="12">
        <v>148101</v>
      </c>
      <c r="F165" s="12">
        <v>138260</v>
      </c>
      <c r="G165" s="12">
        <v>133138</v>
      </c>
      <c r="H165" s="12"/>
      <c r="I165" s="25">
        <f t="shared" si="4"/>
        <v>0.08644578505131326</v>
      </c>
      <c r="J165" s="25">
        <f t="shared" si="5"/>
        <v>0.2809791344319428</v>
      </c>
    </row>
    <row r="166" spans="3:10" ht="12.75">
      <c r="C166">
        <v>170547</v>
      </c>
      <c r="D166">
        <v>156977</v>
      </c>
      <c r="E166">
        <v>148101</v>
      </c>
      <c r="F166">
        <v>138260</v>
      </c>
      <c r="G166">
        <v>133138</v>
      </c>
      <c r="I166" s="21"/>
      <c r="J166" s="21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552"/>
  <sheetViews>
    <sheetView showOutlineSymbols="0" workbookViewId="0" topLeftCell="A1">
      <selection activeCell="A1" sqref="A1"/>
    </sheetView>
  </sheetViews>
  <sheetFormatPr defaultColWidth="9.140625" defaultRowHeight="12.75" customHeight="1"/>
  <cols>
    <col min="1" max="1" width="47.7109375" style="0" customWidth="1"/>
    <col min="2" max="2" width="6.7109375" style="0" customWidth="1"/>
    <col min="3" max="3" width="16.140625" style="0" customWidth="1"/>
    <col min="4" max="4" width="15.421875" style="0" customWidth="1"/>
    <col min="5" max="5" width="16.28125" style="0" customWidth="1"/>
    <col min="6" max="6" width="15.57421875" style="0" customWidth="1"/>
    <col min="7" max="7" width="14.140625" style="0" customWidth="1"/>
    <col min="8" max="8" width="5.00390625" style="0" customWidth="1"/>
    <col min="9" max="9" width="19.140625" style="0" customWidth="1"/>
    <col min="10" max="11" width="18.57421875" style="0" customWidth="1"/>
    <col min="12" max="16384" width="6.8515625" style="0" customWidth="1"/>
  </cols>
  <sheetData>
    <row r="1" spans="3:13" ht="15.75">
      <c r="C1" s="34" t="s">
        <v>69</v>
      </c>
      <c r="D1" s="34" t="s">
        <v>70</v>
      </c>
      <c r="E1" s="34" t="s">
        <v>71</v>
      </c>
      <c r="F1" s="34" t="s">
        <v>72</v>
      </c>
      <c r="G1" s="34" t="s">
        <v>73</v>
      </c>
      <c r="H1" s="1"/>
      <c r="I1" s="1"/>
      <c r="J1" s="1"/>
      <c r="K1" s="1"/>
      <c r="L1" s="1"/>
      <c r="M1" s="1"/>
    </row>
    <row r="2" spans="1:3" ht="18" customHeight="1">
      <c r="A2" s="4" t="s">
        <v>27</v>
      </c>
      <c r="B2" s="4"/>
      <c r="C2" s="1"/>
    </row>
    <row r="3" spans="1:7" ht="12.75">
      <c r="A3" t="s">
        <v>76</v>
      </c>
      <c r="C3" s="33">
        <f>SUM('lainat 2008-2012'!C3/'kokoelma 2008-2012'!C3)</f>
        <v>0.4322916666666667</v>
      </c>
      <c r="D3" s="33">
        <f>SUM('lainat 2008-2012'!D3/'kokoelma 2008-2012'!D3)</f>
        <v>0.4704724409448819</v>
      </c>
      <c r="E3" s="33">
        <f>SUM('lainat 2008-2012'!E3/'kokoelma 2008-2012'!E3)</f>
        <v>0.44798657718120805</v>
      </c>
      <c r="F3" s="33">
        <f>SUM('lainat 2008-2012'!F3/'kokoelma 2008-2012'!F3)</f>
        <v>0.3611111111111111</v>
      </c>
      <c r="G3" s="33">
        <f>SUM('lainat 2008-2012'!G3/'kokoelma 2008-2012'!G3)</f>
        <v>0.2588774341351661</v>
      </c>
    </row>
    <row r="4" spans="1:7" ht="12.75">
      <c r="A4" t="s">
        <v>75</v>
      </c>
      <c r="C4" s="33">
        <f>SUM('lainat 2008-2012'!C4/'kokoelma 2008-2012'!C4)</f>
        <v>2.918141592920354</v>
      </c>
      <c r="D4" s="33">
        <f>SUM('lainat 2008-2012'!D4/'kokoelma 2008-2012'!D4)</f>
        <v>2.2349177330895795</v>
      </c>
      <c r="E4" s="33">
        <f>SUM('lainat 2008-2012'!E4/'kokoelma 2008-2012'!E4)</f>
        <v>2.023654159869494</v>
      </c>
      <c r="F4" s="33">
        <f>SUM('lainat 2008-2012'!F4/'kokoelma 2008-2012'!F4)</f>
        <v>1.6699544764795144</v>
      </c>
      <c r="G4" s="33">
        <f>SUM('lainat 2008-2012'!G4/'kokoelma 2008-2012'!G4)</f>
        <v>1.0884198516828294</v>
      </c>
    </row>
    <row r="5" spans="1:7" ht="12.75">
      <c r="A5" s="5" t="s">
        <v>74</v>
      </c>
      <c r="B5" s="5"/>
      <c r="C5" s="33">
        <f>SUM('lainat 2008-2012'!C5/'kokoelma 2008-2012'!C5)</f>
        <v>1.6204819277108433</v>
      </c>
      <c r="D5" s="33">
        <f>SUM('lainat 2008-2012'!D5/'kokoelma 2008-2012'!D5)</f>
        <v>1.4128878281622912</v>
      </c>
      <c r="E5" s="33">
        <f>SUM('lainat 2008-2012'!E5/'kokoelma 2008-2012'!E5)</f>
        <v>0.825</v>
      </c>
      <c r="F5" s="33">
        <f>SUM('lainat 2008-2012'!F5/'kokoelma 2008-2012'!F5)</f>
        <v>0.5672609400324149</v>
      </c>
      <c r="G5" s="33">
        <f>SUM('lainat 2008-2012'!G5/'kokoelma 2008-2012'!G5)</f>
        <v>0.5544444444444444</v>
      </c>
    </row>
    <row r="6" spans="1:7" ht="12.75">
      <c r="A6" t="s">
        <v>77</v>
      </c>
      <c r="C6" s="33">
        <f>SUM('lainat 2008-2012'!C6/'kokoelma 2008-2012'!C6)</f>
        <v>2.578140960163432</v>
      </c>
      <c r="D6" s="33">
        <f>SUM('lainat 2008-2012'!D6/'kokoelma 2008-2012'!D6)</f>
        <v>1.7991803278688525</v>
      </c>
      <c r="E6" s="33">
        <f>SUM('lainat 2008-2012'!E6/'kokoelma 2008-2012'!E6)</f>
        <v>1.3015873015873016</v>
      </c>
      <c r="F6" s="33">
        <f>SUM('lainat 2008-2012'!F6/'kokoelma 2008-2012'!F6)</f>
        <v>1.1701799485861182</v>
      </c>
      <c r="G6" s="33">
        <f>SUM('lainat 2008-2012'!G6/'kokoelma 2008-2012'!G6)</f>
        <v>0.61437125748503</v>
      </c>
    </row>
    <row r="7" spans="1:7" ht="12.75">
      <c r="A7" t="s">
        <v>78</v>
      </c>
      <c r="C7" s="33">
        <f>SUM('lainat 2008-2012'!C7/'kokoelma 2008-2012'!C7)</f>
        <v>2.1893048128342247</v>
      </c>
      <c r="D7" s="33">
        <f>SUM('lainat 2008-2012'!D7/'kokoelma 2008-2012'!D7)</f>
        <v>1.9825581395348837</v>
      </c>
      <c r="E7" s="33">
        <f>SUM('lainat 2008-2012'!E7/'kokoelma 2008-2012'!E7)</f>
        <v>1.3880030372057708</v>
      </c>
      <c r="F7" s="33">
        <f>SUM('lainat 2008-2012'!F7/'kokoelma 2008-2012'!F7)</f>
        <v>1.3993174061433447</v>
      </c>
      <c r="G7" s="33">
        <f>SUM('lainat 2008-2012'!G7/'kokoelma 2008-2012'!G7)</f>
        <v>1.0934383202099738</v>
      </c>
    </row>
    <row r="8" spans="1:7" ht="12.75">
      <c r="A8" t="s">
        <v>79</v>
      </c>
      <c r="C8" s="33">
        <f>SUM('lainat 2008-2012'!C8/'kokoelma 2008-2012'!C8)</f>
        <v>2.8542899408284024</v>
      </c>
      <c r="D8" s="33">
        <f>SUM('lainat 2008-2012'!D8/'kokoelma 2008-2012'!D8)</f>
        <v>2.3522292993630574</v>
      </c>
      <c r="E8" s="33">
        <f>SUM('lainat 2008-2012'!E8/'kokoelma 2008-2012'!E8)</f>
        <v>1.9565217391304348</v>
      </c>
      <c r="F8" s="33">
        <f>SUM('lainat 2008-2012'!F8/'kokoelma 2008-2012'!F8)</f>
        <v>1.7823232323232323</v>
      </c>
      <c r="G8" s="33">
        <f>SUM('lainat 2008-2012'!G8/'kokoelma 2008-2012'!G8)</f>
        <v>1.1178082191780823</v>
      </c>
    </row>
    <row r="9" spans="1:7" ht="12.75">
      <c r="A9" t="s">
        <v>88</v>
      </c>
      <c r="C9" s="33">
        <f>SUM('lainat 2008-2012'!C9/'kokoelma 2008-2012'!C9)</f>
        <v>3.539558089807555</v>
      </c>
      <c r="D9" s="33">
        <f>SUM('lainat 2008-2012'!D9/'kokoelma 2008-2012'!D9)</f>
        <v>3.0085905186127904</v>
      </c>
      <c r="E9" s="33">
        <f>SUM('lainat 2008-2012'!E9/'kokoelma 2008-2012'!E9)</f>
        <v>2.518094089264174</v>
      </c>
      <c r="F9" s="33">
        <f>SUM('lainat 2008-2012'!F9/'kokoelma 2008-2012'!F9)</f>
        <v>2.457622042527703</v>
      </c>
      <c r="G9" s="33">
        <f>SUM('lainat 2008-2012'!G9/'kokoelma 2008-2012'!G9)</f>
        <v>1.812892322549493</v>
      </c>
    </row>
    <row r="10" spans="1:7" ht="12.75">
      <c r="A10" s="5" t="s">
        <v>1</v>
      </c>
      <c r="B10" s="5"/>
      <c r="C10" s="33">
        <f>SUM('lainat 2008-2012'!C10/'kokoelma 2008-2012'!C10)</f>
        <v>2.0224137931034485</v>
      </c>
      <c r="D10" s="33">
        <f>SUM('lainat 2008-2012'!D10/'kokoelma 2008-2012'!D10)</f>
        <v>1.6165467625899281</v>
      </c>
      <c r="E10" s="33">
        <f>SUM('lainat 2008-2012'!E10/'kokoelma 2008-2012'!E10)</f>
        <v>1.1831140350877194</v>
      </c>
      <c r="F10" s="33">
        <f>SUM('lainat 2008-2012'!F10/'kokoelma 2008-2012'!F10)</f>
        <v>0.9705304518664047</v>
      </c>
      <c r="G10" s="33">
        <f>SUM('lainat 2008-2012'!G10/'kokoelma 2008-2012'!G10)</f>
        <v>0.6747512437810945</v>
      </c>
    </row>
    <row r="11" spans="1:7" ht="12.75">
      <c r="A11" s="5" t="s">
        <v>2</v>
      </c>
      <c r="B11" s="5"/>
      <c r="C11" s="33">
        <f>SUM('lainat 2008-2012'!C11/'kokoelma 2008-2012'!C11)</f>
        <v>1.2104208416833668</v>
      </c>
      <c r="D11" s="33">
        <f>SUM('lainat 2008-2012'!D11/'kokoelma 2008-2012'!D11)</f>
        <v>1.1046728971962616</v>
      </c>
      <c r="E11" s="33">
        <f>SUM('lainat 2008-2012'!E11/'kokoelma 2008-2012'!E11)</f>
        <v>0.8258928571428571</v>
      </c>
      <c r="F11" s="33">
        <f>SUM('lainat 2008-2012'!F11/'kokoelma 2008-2012'!F11)</f>
        <v>0.8318181818181818</v>
      </c>
      <c r="G11" s="33">
        <f>SUM('lainat 2008-2012'!G11/'kokoelma 2008-2012'!G11)</f>
        <v>0.742749054224464</v>
      </c>
    </row>
    <row r="12" spans="1:7" ht="12.75">
      <c r="A12" t="s">
        <v>81</v>
      </c>
      <c r="C12" s="33">
        <f>SUM('lainat 2008-2012'!C12/'kokoelma 2008-2012'!C12)</f>
        <v>0.45043731778425655</v>
      </c>
      <c r="D12" s="33">
        <f>SUM('lainat 2008-2012'!D12/'kokoelma 2008-2012'!D12)</f>
        <v>0.5052959501557632</v>
      </c>
      <c r="E12" s="33">
        <f>SUM('lainat 2008-2012'!E12/'kokoelma 2008-2012'!E12)</f>
        <v>0.2897727272727273</v>
      </c>
      <c r="F12" s="33">
        <f>SUM('lainat 2008-2012'!F12/'kokoelma 2008-2012'!F12)</f>
        <v>0.28356210244392366</v>
      </c>
      <c r="G12" s="33">
        <f>SUM('lainat 2008-2012'!G12/'kokoelma 2008-2012'!G12)</f>
        <v>0.42383209207853756</v>
      </c>
    </row>
    <row r="13" spans="1:7" ht="12.75">
      <c r="A13" s="5" t="s">
        <v>82</v>
      </c>
      <c r="B13" s="5"/>
      <c r="C13" s="33">
        <f>SUM('lainat 2008-2012'!C13/'kokoelma 2008-2012'!C13)</f>
        <v>3.441694713918036</v>
      </c>
      <c r="D13" s="33">
        <f>SUM('lainat 2008-2012'!D13/'kokoelma 2008-2012'!D13)</f>
        <v>2.8744902582691436</v>
      </c>
      <c r="E13" s="33">
        <f>SUM('lainat 2008-2012'!E13/'kokoelma 2008-2012'!E13)</f>
        <v>2.571177798211151</v>
      </c>
      <c r="F13" s="33">
        <f>SUM('lainat 2008-2012'!F13/'kokoelma 2008-2012'!F13)</f>
        <v>1.9431258679459664</v>
      </c>
      <c r="G13" s="33">
        <f>SUM('lainat 2008-2012'!G13/'kokoelma 2008-2012'!G13)</f>
        <v>2.00078983742513</v>
      </c>
    </row>
    <row r="14" spans="1:7" ht="12.75" hidden="1">
      <c r="A14" s="5" t="s">
        <v>83</v>
      </c>
      <c r="B14" s="5"/>
      <c r="C14" s="33">
        <f>SUM('lainat 2008-2012'!C14/'kokoelma 2008-2012'!C14)</f>
        <v>0</v>
      </c>
      <c r="D14" s="33">
        <f>SUM('lainat 2008-2012'!D14/'kokoelma 2008-2012'!D14)</f>
        <v>4</v>
      </c>
      <c r="E14" s="33">
        <f>SUM('lainat 2008-2012'!E14/'kokoelma 2008-2012'!E14)</f>
        <v>17</v>
      </c>
      <c r="F14" s="33">
        <f>SUM('lainat 2008-2012'!F14/'kokoelma 2008-2012'!F14)</f>
        <v>6</v>
      </c>
      <c r="G14" s="33">
        <f>SUM('lainat 2008-2012'!G14/'kokoelma 2008-2012'!G14)</f>
        <v>2</v>
      </c>
    </row>
    <row r="15" spans="1:7" ht="12.75" hidden="1">
      <c r="A15" s="5" t="s">
        <v>84</v>
      </c>
      <c r="B15" s="5"/>
      <c r="C15" s="33"/>
      <c r="D15" s="33"/>
      <c r="E15" s="33">
        <f>SUM('lainat 2008-2012'!E15/'kokoelma 2008-2012'!E15)</f>
        <v>5</v>
      </c>
      <c r="F15" s="33">
        <f>SUM('lainat 2008-2012'!F15/'kokoelma 2008-2012'!F15)</f>
        <v>0</v>
      </c>
      <c r="G15" s="33">
        <f>SUM('lainat 2008-2012'!G15/'kokoelma 2008-2012'!G15)</f>
        <v>1</v>
      </c>
    </row>
    <row r="16" spans="1:7" ht="12.75">
      <c r="A16" s="5" t="s">
        <v>85</v>
      </c>
      <c r="B16" s="5"/>
      <c r="C16" s="33">
        <f>SUM('lainat 2008-2012'!C16/'kokoelma 2008-2012'!C16)</f>
        <v>1.7428571428571429</v>
      </c>
      <c r="D16" s="33">
        <f>SUM('lainat 2008-2012'!D16/'kokoelma 2008-2012'!D16)</f>
        <v>1.4108761329305135</v>
      </c>
      <c r="E16" s="33">
        <f>SUM('lainat 2008-2012'!E16/'kokoelma 2008-2012'!E16)</f>
        <v>1.057757644394111</v>
      </c>
      <c r="F16" s="33">
        <f>SUM('lainat 2008-2012'!F16/'kokoelma 2008-2012'!F16)</f>
        <v>1.30229746070133</v>
      </c>
      <c r="G16" s="33">
        <f>SUM('lainat 2008-2012'!G16/'kokoelma 2008-2012'!G16)</f>
        <v>1.3821656050955413</v>
      </c>
    </row>
    <row r="17" spans="1:7" ht="12.75">
      <c r="A17" t="s">
        <v>86</v>
      </c>
      <c r="C17" s="33">
        <f>SUM('lainat 2008-2012'!C17/'kokoelma 2008-2012'!C17)</f>
        <v>1.5798898071625345</v>
      </c>
      <c r="D17" s="33">
        <f>SUM('lainat 2008-2012'!D17/'kokoelma 2008-2012'!D17)</f>
        <v>1.1024498886414253</v>
      </c>
      <c r="E17" s="33">
        <f>SUM('lainat 2008-2012'!E17/'kokoelma 2008-2012'!E17)</f>
        <v>0.8519134775374376</v>
      </c>
      <c r="F17" s="33">
        <f>SUM('lainat 2008-2012'!F17/'kokoelma 2008-2012'!F17)</f>
        <v>0.7332392378263938</v>
      </c>
      <c r="G17" s="33">
        <f>SUM('lainat 2008-2012'!G17/'kokoelma 2008-2012'!G17)</f>
        <v>0.5766839378238342</v>
      </c>
    </row>
    <row r="18" spans="1:7" ht="12.75">
      <c r="A18" s="5" t="s">
        <v>87</v>
      </c>
      <c r="B18" s="5"/>
      <c r="C18" s="33">
        <f>SUM('lainat 2008-2012'!C18/'kokoelma 2008-2012'!C18)</f>
        <v>1.7345082433200683</v>
      </c>
      <c r="D18" s="33">
        <f>SUM('lainat 2008-2012'!D18/'kokoelma 2008-2012'!D18)</f>
        <v>1.5084985835694051</v>
      </c>
      <c r="E18" s="33">
        <f>SUM('lainat 2008-2012'!E18/'kokoelma 2008-2012'!E18)</f>
        <v>1.2102210945994927</v>
      </c>
      <c r="F18" s="33">
        <f>SUM('lainat 2008-2012'!F18/'kokoelma 2008-2012'!F18)</f>
        <v>1.0441176470588236</v>
      </c>
      <c r="G18" s="33">
        <f>SUM('lainat 2008-2012'!G18/'kokoelma 2008-2012'!G18)</f>
        <v>0.8064677864126347</v>
      </c>
    </row>
    <row r="19" spans="1:7" ht="14.25">
      <c r="A19" s="7" t="s">
        <v>3</v>
      </c>
      <c r="B19" s="7"/>
      <c r="C19" s="16">
        <f>SUM('lainat 2008-2012'!C19/'kokoelma 2008-2012'!C19)</f>
        <v>2.4376478540047315</v>
      </c>
      <c r="D19" s="16">
        <f>SUM('lainat 2008-2012'!D19/'kokoelma 2008-2012'!D19)</f>
        <v>1.9881525095138939</v>
      </c>
      <c r="E19" s="16">
        <f>SUM('lainat 2008-2012'!E19/'kokoelma 2008-2012'!E19)</f>
        <v>1.5440258975868157</v>
      </c>
      <c r="F19" s="16">
        <f>SUM('lainat 2008-2012'!F19/'kokoelma 2008-2012'!F19)</f>
        <v>1.3856948599401686</v>
      </c>
      <c r="G19" s="16">
        <f>SUM('lainat 2008-2012'!G19/'kokoelma 2008-2012'!G19)</f>
        <v>0.9537722475980469</v>
      </c>
    </row>
    <row r="20" spans="1:7" ht="14.25">
      <c r="A20" s="7" t="s">
        <v>4</v>
      </c>
      <c r="B20" s="7"/>
      <c r="C20" s="16">
        <f>SUM('lainat 2008-2012'!C20/'kokoelma 2008-2012'!C20)</f>
        <v>3.010296540362438</v>
      </c>
      <c r="D20" s="16">
        <f>SUM('lainat 2008-2012'!D20/'kokoelma 2008-2012'!D20)</f>
        <v>2.515898669473051</v>
      </c>
      <c r="E20" s="16">
        <f>SUM('lainat 2008-2012'!E20/'kokoelma 2008-2012'!E20)</f>
        <v>2.160895721925134</v>
      </c>
      <c r="F20" s="16">
        <f>SUM('lainat 2008-2012'!F20/'kokoelma 2008-2012'!F20)</f>
        <v>1.664106216298708</v>
      </c>
      <c r="G20" s="16">
        <f>SUM('lainat 2008-2012'!G20/'kokoelma 2008-2012'!G20)</f>
        <v>1.7290588359564805</v>
      </c>
    </row>
    <row r="21" spans="1:7" ht="15.75" customHeight="1">
      <c r="A21" s="4" t="s">
        <v>28</v>
      </c>
      <c r="B21" s="4"/>
      <c r="C21" s="33"/>
      <c r="D21" s="33"/>
      <c r="E21" s="33"/>
      <c r="F21" s="33"/>
      <c r="G21" s="33"/>
    </row>
    <row r="22" spans="1:7" ht="12.75">
      <c r="A22" s="5" t="s">
        <v>5</v>
      </c>
      <c r="B22" s="5"/>
      <c r="C22" s="33">
        <f>SUM('lainat 2008-2012'!C22/'kokoelma 2008-2012'!C22)</f>
        <v>5.596125186289121</v>
      </c>
      <c r="D22" s="33">
        <f>SUM('lainat 2008-2012'!D22/'kokoelma 2008-2012'!D22)</f>
        <v>5.343511450381679</v>
      </c>
      <c r="E22" s="33">
        <f>SUM('lainat 2008-2012'!E22/'kokoelma 2008-2012'!E22)</f>
        <v>4.824730783512811</v>
      </c>
      <c r="F22" s="33">
        <f>SUM('lainat 2008-2012'!F22/'kokoelma 2008-2012'!F22)</f>
        <v>5.180218921032056</v>
      </c>
      <c r="G22" s="33">
        <f>SUM('lainat 2008-2012'!G22/'kokoelma 2008-2012'!G22)</f>
        <v>5.4722349701698025</v>
      </c>
    </row>
    <row r="23" spans="1:7" ht="12.75">
      <c r="A23" s="5" t="s">
        <v>29</v>
      </c>
      <c r="B23" s="5"/>
      <c r="C23" s="33">
        <f>SUM('lainat 2008-2012'!C23/'kokoelma 2008-2012'!C23)</f>
        <v>5.603603603603603</v>
      </c>
      <c r="D23" s="33">
        <f>SUM('lainat 2008-2012'!D23/'kokoelma 2008-2012'!D23)</f>
        <v>5.3262626262626265</v>
      </c>
      <c r="E23" s="33">
        <f>SUM('lainat 2008-2012'!E23/'kokoelma 2008-2012'!E23)</f>
        <v>5.482862903225806</v>
      </c>
      <c r="F23" s="33">
        <f>SUM('lainat 2008-2012'!F23/'kokoelma 2008-2012'!F23)</f>
        <v>5.639344262295082</v>
      </c>
      <c r="G23" s="33">
        <f>SUM('lainat 2008-2012'!G23/'kokoelma 2008-2012'!G23)</f>
        <v>6.09837962962963</v>
      </c>
    </row>
    <row r="24" spans="1:7" ht="12.75">
      <c r="A24" s="5" t="s">
        <v>6</v>
      </c>
      <c r="B24" s="5"/>
      <c r="C24" s="33">
        <f>SUM('lainat 2008-2012'!C24/'kokoelma 2008-2012'!C24)</f>
        <v>2.734806629834254</v>
      </c>
      <c r="D24" s="33">
        <f>SUM('lainat 2008-2012'!D24/'kokoelma 2008-2012'!D24)</f>
        <v>1.868020304568528</v>
      </c>
      <c r="E24" s="33">
        <f>SUM('lainat 2008-2012'!E24/'kokoelma 2008-2012'!E24)</f>
        <v>1.5064935064935066</v>
      </c>
      <c r="F24" s="33">
        <f>SUM('lainat 2008-2012'!F24/'kokoelma 2008-2012'!F24)</f>
        <v>1.3263473053892216</v>
      </c>
      <c r="G24" s="33">
        <f>SUM('lainat 2008-2012'!G24/'kokoelma 2008-2012'!G24)</f>
        <v>1.2791411042944785</v>
      </c>
    </row>
    <row r="25" spans="1:7" ht="12.75">
      <c r="A25" s="5" t="s">
        <v>7</v>
      </c>
      <c r="B25" s="5"/>
      <c r="C25" s="33">
        <f>SUM('lainat 2008-2012'!C25/'kokoelma 2008-2012'!C25)</f>
        <v>2.7</v>
      </c>
      <c r="D25" s="33">
        <f>SUM('lainat 2008-2012'!D25/'kokoelma 2008-2012'!D25)</f>
        <v>2.302325581395349</v>
      </c>
      <c r="E25" s="33">
        <f>SUM('lainat 2008-2012'!E25/'kokoelma 2008-2012'!E25)</f>
        <v>3.108910891089109</v>
      </c>
      <c r="F25" s="33">
        <f>SUM('lainat 2008-2012'!F25/'kokoelma 2008-2012'!F25)</f>
        <v>2.2928994082840237</v>
      </c>
      <c r="G25" s="33">
        <f>SUM('lainat 2008-2012'!G25/'kokoelma 2008-2012'!G25)</f>
        <v>2.613003095975232</v>
      </c>
    </row>
    <row r="26" spans="1:7" ht="12.75">
      <c r="A26" s="5" t="s">
        <v>8</v>
      </c>
      <c r="B26" s="5"/>
      <c r="C26" s="33">
        <f>SUM('lainat 2008-2012'!C26/'kokoelma 2008-2012'!C26)</f>
        <v>2.417525773195876</v>
      </c>
      <c r="D26" s="33">
        <f>SUM('lainat 2008-2012'!D26/'kokoelma 2008-2012'!D26)</f>
        <v>1.93</v>
      </c>
      <c r="E26" s="33">
        <f>SUM('lainat 2008-2012'!E26/'kokoelma 2008-2012'!E26)</f>
        <v>1.3902439024390243</v>
      </c>
      <c r="F26" s="33">
        <f>SUM('lainat 2008-2012'!F26/'kokoelma 2008-2012'!F26)</f>
        <v>1.407035175879397</v>
      </c>
      <c r="G26" s="33">
        <f>SUM('lainat 2008-2012'!G26/'kokoelma 2008-2012'!G26)</f>
        <v>1.2774869109947644</v>
      </c>
    </row>
    <row r="27" spans="1:7" ht="12.75">
      <c r="A27" s="5" t="s">
        <v>9</v>
      </c>
      <c r="B27" s="5"/>
      <c r="C27" s="33">
        <f>SUM('lainat 2008-2012'!C27/'kokoelma 2008-2012'!C27)</f>
        <v>3.676282051282051</v>
      </c>
      <c r="D27" s="33">
        <f>SUM('lainat 2008-2012'!D27/'kokoelma 2008-2012'!D27)</f>
        <v>2.7436708860759493</v>
      </c>
      <c r="E27" s="33">
        <f>SUM('lainat 2008-2012'!E27/'kokoelma 2008-2012'!E27)</f>
        <v>2.5194805194805197</v>
      </c>
      <c r="F27" s="33">
        <f>SUM('lainat 2008-2012'!F27/'kokoelma 2008-2012'!F27)</f>
        <v>2.4591836734693877</v>
      </c>
      <c r="G27" s="33">
        <f>SUM('lainat 2008-2012'!G27/'kokoelma 2008-2012'!G27)</f>
        <v>1.8440860215053763</v>
      </c>
    </row>
    <row r="28" spans="1:7" ht="12.75">
      <c r="A28" s="5" t="s">
        <v>10</v>
      </c>
      <c r="B28" s="5"/>
      <c r="C28" s="33">
        <f>SUM('lainat 2008-2012'!C28/'kokoelma 2008-2012'!C28)</f>
        <v>1.8501362397820162</v>
      </c>
      <c r="D28" s="33">
        <f>SUM('lainat 2008-2012'!D28/'kokoelma 2008-2012'!D28)</f>
        <v>1.8622754491017963</v>
      </c>
      <c r="E28" s="33">
        <f>SUM('lainat 2008-2012'!E28/'kokoelma 2008-2012'!E28)</f>
        <v>1.5764331210191083</v>
      </c>
      <c r="F28" s="33">
        <f>SUM('lainat 2008-2012'!F28/'kokoelma 2008-2012'!F28)</f>
        <v>1.532871972318339</v>
      </c>
      <c r="G28" s="33">
        <f>SUM('lainat 2008-2012'!G28/'kokoelma 2008-2012'!G28)</f>
        <v>1.6603053435114503</v>
      </c>
    </row>
    <row r="29" spans="1:7" ht="12.75">
      <c r="A29" s="5" t="s">
        <v>11</v>
      </c>
      <c r="B29" s="5"/>
      <c r="C29" s="33">
        <f>SUM('lainat 2008-2012'!C29/'kokoelma 2008-2012'!C29)</f>
        <v>1.127906976744186</v>
      </c>
      <c r="D29" s="33">
        <f>SUM('lainat 2008-2012'!D29/'kokoelma 2008-2012'!D29)</f>
        <v>0.686046511627907</v>
      </c>
      <c r="E29" s="33">
        <f>SUM('lainat 2008-2012'!E29/'kokoelma 2008-2012'!E29)</f>
        <v>1.2941176470588236</v>
      </c>
      <c r="F29" s="33">
        <f>SUM('lainat 2008-2012'!F29/'kokoelma 2008-2012'!F29)</f>
        <v>0.7560975609756098</v>
      </c>
      <c r="G29" s="33">
        <f>SUM('lainat 2008-2012'!G29/'kokoelma 2008-2012'!G29)</f>
        <v>1.6839080459770115</v>
      </c>
    </row>
    <row r="30" spans="1:7" ht="12.75">
      <c r="A30" s="5" t="s">
        <v>12</v>
      </c>
      <c r="B30" s="5"/>
      <c r="C30" s="33">
        <f>SUM('lainat 2008-2012'!C30/'kokoelma 2008-2012'!C30)</f>
        <v>0.7</v>
      </c>
      <c r="D30" s="33">
        <f>SUM('lainat 2008-2012'!D30/'kokoelma 2008-2012'!D30)</f>
        <v>0.3508771929824561</v>
      </c>
      <c r="E30" s="33">
        <f>SUM('lainat 2008-2012'!E30/'kokoelma 2008-2012'!E30)</f>
        <v>0.2982456140350877</v>
      </c>
      <c r="F30" s="33">
        <f>SUM('lainat 2008-2012'!F30/'kokoelma 2008-2012'!F30)</f>
        <v>0.39285714285714285</v>
      </c>
      <c r="G30" s="33">
        <f>SUM('lainat 2008-2012'!G30/'kokoelma 2008-2012'!G30)</f>
        <v>0.22807017543859648</v>
      </c>
    </row>
    <row r="31" spans="1:7" ht="12.75">
      <c r="A31" s="5" t="s">
        <v>13</v>
      </c>
      <c r="B31" s="5"/>
      <c r="C31" s="33">
        <f>SUM('lainat 2008-2012'!C31/'kokoelma 2008-2012'!C31)</f>
        <v>1.4745762711864407</v>
      </c>
      <c r="D31" s="33">
        <f>SUM('lainat 2008-2012'!D31/'kokoelma 2008-2012'!D31)</f>
        <v>1.3594771241830066</v>
      </c>
      <c r="E31" s="33">
        <f>SUM('lainat 2008-2012'!E31/'kokoelma 2008-2012'!E31)</f>
        <v>0.8428571428571429</v>
      </c>
      <c r="F31" s="33">
        <f>SUM('lainat 2008-2012'!F31/'kokoelma 2008-2012'!F31)</f>
        <v>0.8278688524590164</v>
      </c>
      <c r="G31" s="33">
        <f>SUM('lainat 2008-2012'!G31/'kokoelma 2008-2012'!G31)</f>
        <v>1.3544303797468353</v>
      </c>
    </row>
    <row r="32" spans="1:7" ht="14.25">
      <c r="A32" s="8" t="s">
        <v>14</v>
      </c>
      <c r="B32" s="8"/>
      <c r="C32" s="16">
        <f>SUM('lainat 2008-2012'!C32/'kokoelma 2008-2012'!C32)</f>
        <v>4.571746797846668</v>
      </c>
      <c r="D32" s="16">
        <f>SUM('lainat 2008-2012'!D32/'kokoelma 2008-2012'!D32)</f>
        <v>4.22378277153558</v>
      </c>
      <c r="E32" s="16">
        <f>SUM('lainat 2008-2012'!E32/'kokoelma 2008-2012'!E32)</f>
        <v>4.1336999810354635</v>
      </c>
      <c r="F32" s="16">
        <f>SUM('lainat 2008-2012'!F32/'kokoelma 2008-2012'!F32)</f>
        <v>3.9112252384446076</v>
      </c>
      <c r="G32" s="16">
        <f>SUM('lainat 2008-2012'!G32/'kokoelma 2008-2012'!G32)</f>
        <v>4.123391215526047</v>
      </c>
    </row>
    <row r="33" spans="1:7" ht="16.5" customHeight="1">
      <c r="A33" s="4" t="s">
        <v>30</v>
      </c>
      <c r="B33" s="4"/>
      <c r="C33" s="33"/>
      <c r="D33" s="33"/>
      <c r="E33" s="33"/>
      <c r="F33" s="33"/>
      <c r="G33" s="33"/>
    </row>
    <row r="34" spans="1:7" ht="12.75" hidden="1">
      <c r="A34" t="s">
        <v>76</v>
      </c>
      <c r="C34" s="33">
        <f>SUM('lainat 2008-2012'!C34/'kokoelma 2008-2012'!C34)</f>
        <v>0</v>
      </c>
      <c r="D34" s="33">
        <f>SUM('lainat 2008-2012'!D34/'kokoelma 2008-2012'!D34)</f>
        <v>0</v>
      </c>
      <c r="E34" s="33">
        <f>SUM('lainat 2008-2012'!E34/'kokoelma 2008-2012'!E34)</f>
        <v>0</v>
      </c>
      <c r="F34" s="33">
        <f>SUM('lainat 2008-2012'!F34/'kokoelma 2008-2012'!F34)</f>
        <v>0</v>
      </c>
      <c r="G34" s="33">
        <f>SUM('lainat 2008-2012'!G34/'kokoelma 2008-2012'!G34)</f>
        <v>0</v>
      </c>
    </row>
    <row r="35" spans="1:7" ht="12.75" hidden="1">
      <c r="A35" t="s">
        <v>75</v>
      </c>
      <c r="C35" s="33">
        <f>SUM('lainat 2008-2012'!C35/'kokoelma 2008-2012'!C35)</f>
        <v>0</v>
      </c>
      <c r="D35" s="33">
        <f>SUM('lainat 2008-2012'!D35/'kokoelma 2008-2012'!D35)</f>
        <v>0.125</v>
      </c>
      <c r="E35" s="33">
        <f>SUM('lainat 2008-2012'!E35/'kokoelma 2008-2012'!E35)</f>
        <v>0</v>
      </c>
      <c r="F35" s="33">
        <f>SUM('lainat 2008-2012'!F35/'kokoelma 2008-2012'!F35)</f>
        <v>0</v>
      </c>
      <c r="G35" s="33">
        <f>SUM('lainat 2008-2012'!G35/'kokoelma 2008-2012'!G35)</f>
        <v>0</v>
      </c>
    </row>
    <row r="36" spans="1:7" ht="12.75" hidden="1">
      <c r="A36" s="5" t="s">
        <v>74</v>
      </c>
      <c r="B36" s="5"/>
      <c r="C36" s="33">
        <f>SUM('lainat 2008-2012'!C36/'kokoelma 2008-2012'!C36)</f>
        <v>0</v>
      </c>
      <c r="D36" s="33">
        <f>SUM('lainat 2008-2012'!D36/'kokoelma 2008-2012'!D36)</f>
        <v>0.012195121951219513</v>
      </c>
      <c r="E36" s="33">
        <f>SUM('lainat 2008-2012'!E36/'kokoelma 2008-2012'!E36)</f>
        <v>0</v>
      </c>
      <c r="F36" s="33">
        <f>SUM('lainat 2008-2012'!F36/'kokoelma 2008-2012'!F36)</f>
        <v>0</v>
      </c>
      <c r="G36" s="33">
        <f>SUM('lainat 2008-2012'!G36/'kokoelma 2008-2012'!G36)</f>
        <v>0</v>
      </c>
    </row>
    <row r="37" spans="1:7" ht="12.75" hidden="1">
      <c r="A37" t="s">
        <v>77</v>
      </c>
      <c r="C37" s="33">
        <f>SUM('lainat 2008-2012'!C37/'kokoelma 2008-2012'!C37)</f>
        <v>0.01893939393939394</v>
      </c>
      <c r="D37" s="33">
        <f>SUM('lainat 2008-2012'!D37/'kokoelma 2008-2012'!D37)</f>
        <v>0.011406844106463879</v>
      </c>
      <c r="E37" s="33">
        <f>SUM('lainat 2008-2012'!E37/'kokoelma 2008-2012'!E37)</f>
        <v>0.0076045627376425855</v>
      </c>
      <c r="F37" s="33">
        <f>SUM('lainat 2008-2012'!F37/'kokoelma 2008-2012'!F37)</f>
        <v>0</v>
      </c>
      <c r="G37" s="33">
        <f>SUM('lainat 2008-2012'!G37/'kokoelma 2008-2012'!G37)</f>
        <v>0.04633204633204633</v>
      </c>
    </row>
    <row r="38" spans="1:7" ht="12.75" hidden="1">
      <c r="A38" t="s">
        <v>78</v>
      </c>
      <c r="C38" s="33">
        <f>SUM('lainat 2008-2012'!C38/'kokoelma 2008-2012'!C38)</f>
        <v>0</v>
      </c>
      <c r="D38" s="33">
        <f>SUM('lainat 2008-2012'!D38/'kokoelma 2008-2012'!D38)</f>
        <v>0.0196078431372549</v>
      </c>
      <c r="E38" s="33">
        <f>SUM('lainat 2008-2012'!E38/'kokoelma 2008-2012'!E38)</f>
        <v>0.09615384615384616</v>
      </c>
      <c r="F38" s="33">
        <f>SUM('lainat 2008-2012'!F38/'kokoelma 2008-2012'!F38)</f>
        <v>0</v>
      </c>
      <c r="G38" s="33">
        <f>SUM('lainat 2008-2012'!G38/'kokoelma 2008-2012'!G38)</f>
        <v>0</v>
      </c>
    </row>
    <row r="39" spans="1:7" ht="12.75" hidden="1">
      <c r="A39" t="s">
        <v>79</v>
      </c>
      <c r="C39" s="33">
        <f>SUM('lainat 2008-2012'!C39/'kokoelma 2008-2012'!C39)</f>
        <v>0.40625</v>
      </c>
      <c r="D39" s="33">
        <f>SUM('lainat 2008-2012'!D39/'kokoelma 2008-2012'!D39)</f>
        <v>0.125</v>
      </c>
      <c r="E39" s="33">
        <f>SUM('lainat 2008-2012'!E39/'kokoelma 2008-2012'!E39)</f>
        <v>0</v>
      </c>
      <c r="F39" s="33">
        <f>SUM('lainat 2008-2012'!F39/'kokoelma 2008-2012'!F39)</f>
        <v>0</v>
      </c>
      <c r="G39" s="33">
        <f>SUM('lainat 2008-2012'!G39/'kokoelma 2008-2012'!G39)</f>
        <v>0</v>
      </c>
    </row>
    <row r="40" spans="1:7" ht="12.75" hidden="1">
      <c r="A40" t="s">
        <v>80</v>
      </c>
      <c r="C40" s="33">
        <f>SUM('lainat 2008-2012'!C40/'kokoelma 2008-2012'!C40)</f>
        <v>0.15942028985507245</v>
      </c>
      <c r="D40" s="33">
        <f>SUM('lainat 2008-2012'!D40/'kokoelma 2008-2012'!D40)</f>
        <v>0.17391304347826086</v>
      </c>
      <c r="E40" s="33">
        <f>SUM('lainat 2008-2012'!E40/'kokoelma 2008-2012'!E40)</f>
        <v>0</v>
      </c>
      <c r="F40" s="33">
        <f>SUM('lainat 2008-2012'!F40/'kokoelma 2008-2012'!F40)</f>
        <v>0</v>
      </c>
      <c r="G40" s="33">
        <f>SUM('lainat 2008-2012'!G40/'kokoelma 2008-2012'!G40)</f>
        <v>0</v>
      </c>
    </row>
    <row r="41" spans="1:7" ht="12.75" hidden="1">
      <c r="A41" s="5" t="s">
        <v>1</v>
      </c>
      <c r="B41" s="5"/>
      <c r="C41" s="33">
        <f>SUM('lainat 2008-2012'!C41/'kokoelma 2008-2012'!C41)</f>
        <v>0.3673469387755102</v>
      </c>
      <c r="D41" s="33">
        <f>SUM('lainat 2008-2012'!D41/'kokoelma 2008-2012'!D41)</f>
        <v>0.42857142857142855</v>
      </c>
      <c r="E41" s="33">
        <f>SUM('lainat 2008-2012'!E41/'kokoelma 2008-2012'!E41)</f>
        <v>0.3333333333333333</v>
      </c>
      <c r="F41" s="33">
        <f>SUM('lainat 2008-2012'!F41/'kokoelma 2008-2012'!F41)</f>
        <v>0.044444444444444446</v>
      </c>
      <c r="G41" s="33">
        <f>SUM('lainat 2008-2012'!G41/'kokoelma 2008-2012'!G41)</f>
        <v>0</v>
      </c>
    </row>
    <row r="42" spans="1:7" ht="12.75" hidden="1">
      <c r="A42" s="5" t="s">
        <v>2</v>
      </c>
      <c r="B42" s="5"/>
      <c r="C42" s="33">
        <f>SUM('lainat 2008-2012'!C42/'kokoelma 2008-2012'!C42)</f>
        <v>0.18518518518518517</v>
      </c>
      <c r="D42" s="33">
        <f>SUM('lainat 2008-2012'!D42/'kokoelma 2008-2012'!D42)</f>
        <v>0.07692307692307693</v>
      </c>
      <c r="E42" s="33">
        <f>SUM('lainat 2008-2012'!E42/'kokoelma 2008-2012'!E42)</f>
        <v>0.42105263157894735</v>
      </c>
      <c r="F42" s="33">
        <f>SUM('lainat 2008-2012'!F42/'kokoelma 2008-2012'!F42)</f>
        <v>0.3333333333333333</v>
      </c>
      <c r="G42" s="33">
        <f>SUM('lainat 2008-2012'!G42/'kokoelma 2008-2012'!G42)</f>
        <v>0</v>
      </c>
    </row>
    <row r="43" spans="1:7" ht="12.75" hidden="1">
      <c r="A43" t="s">
        <v>81</v>
      </c>
      <c r="C43" s="33">
        <f>SUM('lainat 2008-2012'!C43/'kokoelma 2008-2012'!C43)</f>
        <v>0</v>
      </c>
      <c r="D43" s="33">
        <f>SUM('lainat 2008-2012'!D43/'kokoelma 2008-2012'!D43)</f>
        <v>0.05128205128205128</v>
      </c>
      <c r="E43" s="33">
        <f>SUM('lainat 2008-2012'!E43/'kokoelma 2008-2012'!E43)</f>
        <v>0.025</v>
      </c>
      <c r="F43" s="33">
        <f>SUM('lainat 2008-2012'!F43/'kokoelma 2008-2012'!F43)</f>
        <v>0</v>
      </c>
      <c r="G43" s="33">
        <f>SUM('lainat 2008-2012'!G43/'kokoelma 2008-2012'!G43)</f>
        <v>0.023809523809523808</v>
      </c>
    </row>
    <row r="44" spans="1:7" ht="12.75" hidden="1">
      <c r="A44" s="5" t="s">
        <v>82</v>
      </c>
      <c r="B44" s="5"/>
      <c r="C44" s="33">
        <f>SUM('lainat 2008-2012'!C44/'kokoelma 2008-2012'!C44)</f>
        <v>0.14084507042253522</v>
      </c>
      <c r="D44" s="33">
        <f>SUM('lainat 2008-2012'!D44/'kokoelma 2008-2012'!D44)</f>
        <v>0.2608695652173913</v>
      </c>
      <c r="E44" s="33">
        <f>SUM('lainat 2008-2012'!E44/'kokoelma 2008-2012'!E44)</f>
        <v>0.08823529411764706</v>
      </c>
      <c r="F44" s="33">
        <f>SUM('lainat 2008-2012'!F44/'kokoelma 2008-2012'!F44)</f>
        <v>0.09090909090909091</v>
      </c>
      <c r="G44" s="33">
        <f>SUM('lainat 2008-2012'!G44/'kokoelma 2008-2012'!G44)</f>
        <v>0</v>
      </c>
    </row>
    <row r="45" spans="1:7" ht="12.75" hidden="1">
      <c r="A45" s="5" t="s">
        <v>83</v>
      </c>
      <c r="B45" s="5"/>
      <c r="C45" s="33"/>
      <c r="D45" s="33"/>
      <c r="E45" s="33"/>
      <c r="F45" s="33"/>
      <c r="G45" s="33"/>
    </row>
    <row r="46" spans="1:7" ht="12.75" hidden="1">
      <c r="A46" s="5" t="s">
        <v>84</v>
      </c>
      <c r="B46" s="5"/>
      <c r="C46" s="33">
        <f>SUM('lainat 2008-2012'!C46/'kokoelma 2008-2012'!C46)</f>
        <v>0</v>
      </c>
      <c r="D46" s="33">
        <f>SUM('lainat 2008-2012'!D46/'kokoelma 2008-2012'!D46)</f>
        <v>3</v>
      </c>
      <c r="E46" s="33">
        <f>SUM('lainat 2008-2012'!E46/'kokoelma 2008-2012'!E46)</f>
        <v>6</v>
      </c>
      <c r="F46" s="33" t="e">
        <f>SUM('lainat 2008-2012'!F46/'kokoelma 2008-2012'!F46)</f>
        <v>#DIV/0!</v>
      </c>
      <c r="G46" s="33" t="e">
        <f>SUM('lainat 2008-2012'!G46/'kokoelma 2008-2012'!G46)</f>
        <v>#DIV/0!</v>
      </c>
    </row>
    <row r="47" spans="1:7" ht="12.75" hidden="1">
      <c r="A47" s="5" t="s">
        <v>85</v>
      </c>
      <c r="B47" s="5"/>
      <c r="C47" s="33"/>
      <c r="D47" s="33"/>
      <c r="E47" s="33"/>
      <c r="F47" s="33"/>
      <c r="G47" s="33"/>
    </row>
    <row r="48" spans="1:7" ht="12.75" hidden="1">
      <c r="A48" t="s">
        <v>86</v>
      </c>
      <c r="C48" s="33">
        <f>SUM('lainat 2008-2012'!C48/'kokoelma 2008-2012'!C48)</f>
        <v>1.8</v>
      </c>
      <c r="D48" s="33">
        <f>SUM('lainat 2008-2012'!D48/'kokoelma 2008-2012'!D48)</f>
        <v>1.5</v>
      </c>
      <c r="E48" s="33">
        <f>SUM('lainat 2008-2012'!E48/'kokoelma 2008-2012'!E48)</f>
        <v>0</v>
      </c>
      <c r="F48" s="33">
        <f>SUM('lainat 2008-2012'!F48/'kokoelma 2008-2012'!F48)</f>
        <v>0</v>
      </c>
      <c r="G48" s="33">
        <f>SUM('lainat 2008-2012'!G48/'kokoelma 2008-2012'!G48)</f>
        <v>0</v>
      </c>
    </row>
    <row r="49" spans="1:7" ht="12.75" hidden="1">
      <c r="A49" s="5" t="s">
        <v>87</v>
      </c>
      <c r="B49" s="5"/>
      <c r="C49" s="33">
        <f>SUM('lainat 2008-2012'!C49/'kokoelma 2008-2012'!C49)</f>
        <v>0.4067796610169492</v>
      </c>
      <c r="D49" s="33">
        <f>SUM('lainat 2008-2012'!D49/'kokoelma 2008-2012'!D49)</f>
        <v>0.5363636363636364</v>
      </c>
      <c r="E49" s="33">
        <f>SUM('lainat 2008-2012'!E49/'kokoelma 2008-2012'!E49)</f>
        <v>0.1509433962264151</v>
      </c>
      <c r="F49" s="33">
        <f>SUM('lainat 2008-2012'!F49/'kokoelma 2008-2012'!F49)</f>
        <v>0.4368932038834951</v>
      </c>
      <c r="G49" s="33">
        <f>SUM('lainat 2008-2012'!G49/'kokoelma 2008-2012'!G49)</f>
        <v>0.021052631578947368</v>
      </c>
    </row>
    <row r="50" spans="1:7" ht="14.25">
      <c r="A50" s="8" t="s">
        <v>14</v>
      </c>
      <c r="B50" s="8"/>
      <c r="C50" s="16">
        <f>SUM('lainat 2008-2012'!C50/'kokoelma 2008-2012'!C50)</f>
        <v>0.13340807174887892</v>
      </c>
      <c r="D50" s="16">
        <f>SUM('lainat 2008-2012'!D50/'kokoelma 2008-2012'!D50)</f>
        <v>0.152</v>
      </c>
      <c r="E50" s="16">
        <f>SUM('lainat 2008-2012'!E50/'kokoelma 2008-2012'!E50)</f>
        <v>0.06864988558352403</v>
      </c>
      <c r="F50" s="16">
        <f>SUM('lainat 2008-2012'!F50/'kokoelma 2008-2012'!F50)</f>
        <v>0.06828703703703703</v>
      </c>
      <c r="G50" s="16">
        <f>SUM('lainat 2008-2012'!G50/'kokoelma 2008-2012'!G50)</f>
        <v>0.017793594306049824</v>
      </c>
    </row>
    <row r="51" spans="1:7" ht="15" customHeight="1">
      <c r="A51" s="4" t="s">
        <v>31</v>
      </c>
      <c r="B51" s="4"/>
      <c r="C51" s="33"/>
      <c r="D51" s="33"/>
      <c r="E51" s="33"/>
      <c r="F51" s="33"/>
      <c r="G51" s="33"/>
    </row>
    <row r="52" spans="1:7" ht="12.75" hidden="1">
      <c r="A52" t="s">
        <v>76</v>
      </c>
      <c r="C52" s="33">
        <f>SUM('lainat 2008-2012'!C52/'kokoelma 2008-2012'!C52)</f>
        <v>0.015037593984962405</v>
      </c>
      <c r="D52" s="33">
        <f>SUM('lainat 2008-2012'!D52/'kokoelma 2008-2012'!D52)</f>
        <v>0.02927927927927928</v>
      </c>
      <c r="E52" s="33">
        <f>SUM('lainat 2008-2012'!E52/'kokoelma 2008-2012'!E52)</f>
        <v>0.008403361344537815</v>
      </c>
      <c r="F52" s="33">
        <f>SUM('lainat 2008-2012'!F52/'kokoelma 2008-2012'!F52)</f>
        <v>0.004</v>
      </c>
      <c r="G52" s="33">
        <f>SUM('lainat 2008-2012'!G52/'kokoelma 2008-2012'!G52)</f>
        <v>0.012750455373406194</v>
      </c>
    </row>
    <row r="53" spans="1:7" ht="12.75" hidden="1">
      <c r="A53" t="s">
        <v>75</v>
      </c>
      <c r="C53" s="33">
        <f>SUM('lainat 2008-2012'!C53/'kokoelma 2008-2012'!C53)</f>
        <v>0.21739130434782608</v>
      </c>
      <c r="D53" s="33">
        <f>SUM('lainat 2008-2012'!D53/'kokoelma 2008-2012'!D53)</f>
        <v>0.34285714285714286</v>
      </c>
      <c r="E53" s="33">
        <f>SUM('lainat 2008-2012'!E53/'kokoelma 2008-2012'!E53)</f>
        <v>0</v>
      </c>
      <c r="F53" s="33">
        <f>SUM('lainat 2008-2012'!F53/'kokoelma 2008-2012'!F53)</f>
        <v>0.06666666666666667</v>
      </c>
      <c r="G53" s="33">
        <f>SUM('lainat 2008-2012'!G53/'kokoelma 2008-2012'!G53)</f>
        <v>0.05</v>
      </c>
    </row>
    <row r="54" spans="1:7" ht="12.75" hidden="1">
      <c r="A54" s="5" t="s">
        <v>74</v>
      </c>
      <c r="B54" s="5"/>
      <c r="C54" s="33">
        <f>SUM('lainat 2008-2012'!C54/'kokoelma 2008-2012'!C54)</f>
        <v>0.08333333333333333</v>
      </c>
      <c r="D54" s="33">
        <f>SUM('lainat 2008-2012'!D54/'kokoelma 2008-2012'!D54)</f>
        <v>0.07894736842105263</v>
      </c>
      <c r="E54" s="33">
        <f>SUM('lainat 2008-2012'!E54/'kokoelma 2008-2012'!E54)</f>
        <v>0</v>
      </c>
      <c r="F54" s="33">
        <f>SUM('lainat 2008-2012'!F54/'kokoelma 2008-2012'!F54)</f>
        <v>0</v>
      </c>
      <c r="G54" s="33">
        <f>SUM('lainat 2008-2012'!G54/'kokoelma 2008-2012'!G54)</f>
        <v>0.056338028169014086</v>
      </c>
    </row>
    <row r="55" spans="1:7" ht="12.75" hidden="1">
      <c r="A55" t="s">
        <v>77</v>
      </c>
      <c r="C55" s="33">
        <f>SUM('lainat 2008-2012'!C55/'kokoelma 2008-2012'!C55)</f>
        <v>0</v>
      </c>
      <c r="D55" s="33">
        <f>SUM('lainat 2008-2012'!D55/'kokoelma 2008-2012'!D55)</f>
        <v>0</v>
      </c>
      <c r="E55" s="33">
        <f>SUM('lainat 2008-2012'!E55/'kokoelma 2008-2012'!E55)</f>
        <v>0.007017543859649123</v>
      </c>
      <c r="F55" s="33">
        <f>SUM('lainat 2008-2012'!F55/'kokoelma 2008-2012'!F55)</f>
        <v>0.010526315789473684</v>
      </c>
      <c r="G55" s="33">
        <f>SUM('lainat 2008-2012'!G55/'kokoelma 2008-2012'!G55)</f>
        <v>0.028070175438596492</v>
      </c>
    </row>
    <row r="56" spans="1:7" ht="12.75" hidden="1">
      <c r="A56" t="s">
        <v>78</v>
      </c>
      <c r="C56" s="33">
        <f>SUM('lainat 2008-2012'!C56/'kokoelma 2008-2012'!C56)</f>
        <v>0</v>
      </c>
      <c r="D56" s="33">
        <f>SUM('lainat 2008-2012'!D56/'kokoelma 2008-2012'!D56)</f>
        <v>0.03686635944700461</v>
      </c>
      <c r="E56" s="33">
        <f>SUM('lainat 2008-2012'!E56/'kokoelma 2008-2012'!E56)</f>
        <v>0</v>
      </c>
      <c r="F56" s="33">
        <f>SUM('lainat 2008-2012'!F56/'kokoelma 2008-2012'!F56)</f>
        <v>0.02881844380403458</v>
      </c>
      <c r="G56" s="33">
        <f>SUM('lainat 2008-2012'!G56/'kokoelma 2008-2012'!G56)</f>
        <v>0.028735632183908046</v>
      </c>
    </row>
    <row r="57" spans="1:7" ht="12.75" hidden="1">
      <c r="A57" t="s">
        <v>79</v>
      </c>
      <c r="C57" s="33">
        <f>SUM('lainat 2008-2012'!C57/'kokoelma 2008-2012'!C57)</f>
        <v>0</v>
      </c>
      <c r="D57" s="33">
        <f>SUM('lainat 2008-2012'!D57/'kokoelma 2008-2012'!D57)</f>
        <v>0</v>
      </c>
      <c r="E57" s="33">
        <f>SUM('lainat 2008-2012'!E57/'kokoelma 2008-2012'!E57)</f>
        <v>0.014705882352941176</v>
      </c>
      <c r="F57" s="33">
        <f>SUM('lainat 2008-2012'!F57/'kokoelma 2008-2012'!F57)</f>
        <v>0.35766423357664234</v>
      </c>
      <c r="G57" s="33">
        <f>SUM('lainat 2008-2012'!G57/'kokoelma 2008-2012'!G57)</f>
        <v>0.021897810218978103</v>
      </c>
    </row>
    <row r="58" spans="1:7" ht="12.75" hidden="1">
      <c r="A58" t="s">
        <v>80</v>
      </c>
      <c r="C58" s="33">
        <f>SUM('lainat 2008-2012'!C58/'kokoelma 2008-2012'!C58)</f>
        <v>0.11926605504587157</v>
      </c>
      <c r="D58" s="33">
        <f>SUM('lainat 2008-2012'!D58/'kokoelma 2008-2012'!D58)</f>
        <v>0.09137055837563451</v>
      </c>
      <c r="E58" s="33">
        <f>SUM('lainat 2008-2012'!E58/'kokoelma 2008-2012'!E58)</f>
        <v>0.1588235294117647</v>
      </c>
      <c r="F58" s="33">
        <f>SUM('lainat 2008-2012'!F58/'kokoelma 2008-2012'!F58)</f>
        <v>0.026470588235294117</v>
      </c>
      <c r="G58" s="33">
        <f>SUM('lainat 2008-2012'!G58/'kokoelma 2008-2012'!G58)</f>
        <v>0.17058823529411765</v>
      </c>
    </row>
    <row r="59" spans="1:7" ht="12.75" hidden="1">
      <c r="A59" s="5" t="s">
        <v>1</v>
      </c>
      <c r="B59" s="5"/>
      <c r="C59" s="33">
        <f>SUM('lainat 2008-2012'!C59/'kokoelma 2008-2012'!C59)</f>
        <v>0.22727272727272727</v>
      </c>
      <c r="D59" s="33">
        <f>SUM('lainat 2008-2012'!D59/'kokoelma 2008-2012'!D59)</f>
        <v>0.008620689655172414</v>
      </c>
      <c r="E59" s="33">
        <f>SUM('lainat 2008-2012'!E59/'kokoelma 2008-2012'!E59)</f>
        <v>0</v>
      </c>
      <c r="F59" s="33">
        <f>SUM('lainat 2008-2012'!F59/'kokoelma 2008-2012'!F59)</f>
        <v>0</v>
      </c>
      <c r="G59" s="33">
        <f>SUM('lainat 2008-2012'!G59/'kokoelma 2008-2012'!G59)</f>
        <v>0.05641025641025641</v>
      </c>
    </row>
    <row r="60" spans="1:7" ht="12.75" hidden="1">
      <c r="A60" s="5" t="s">
        <v>2</v>
      </c>
      <c r="B60" s="5"/>
      <c r="C60" s="33">
        <f>SUM('lainat 2008-2012'!C60/'kokoelma 2008-2012'!C60)</f>
        <v>0</v>
      </c>
      <c r="D60" s="33">
        <f>SUM('lainat 2008-2012'!D60/'kokoelma 2008-2012'!D60)</f>
        <v>0</v>
      </c>
      <c r="E60" s="33">
        <f>SUM('lainat 2008-2012'!E60/'kokoelma 2008-2012'!E60)</f>
        <v>0</v>
      </c>
      <c r="F60" s="33">
        <f>SUM('lainat 2008-2012'!F60/'kokoelma 2008-2012'!F60)</f>
        <v>0.046511627906976744</v>
      </c>
      <c r="G60" s="33">
        <f>SUM('lainat 2008-2012'!G60/'kokoelma 2008-2012'!G60)</f>
        <v>0.06976744186046512</v>
      </c>
    </row>
    <row r="61" spans="1:7" ht="12.75" hidden="1">
      <c r="A61" t="s">
        <v>81</v>
      </c>
      <c r="C61" s="33">
        <f>SUM('lainat 2008-2012'!C61/'kokoelma 2008-2012'!C61)</f>
        <v>0.00819672131147541</v>
      </c>
      <c r="D61" s="33">
        <f>SUM('lainat 2008-2012'!D61/'kokoelma 2008-2012'!D61)</f>
        <v>0.03208556149732621</v>
      </c>
      <c r="E61" s="33">
        <f>SUM('lainat 2008-2012'!E61/'kokoelma 2008-2012'!E61)</f>
        <v>0.029850746268656716</v>
      </c>
      <c r="F61" s="33">
        <f>SUM('lainat 2008-2012'!F61/'kokoelma 2008-2012'!F61)</f>
        <v>0.008955223880597015</v>
      </c>
      <c r="G61" s="33">
        <f>SUM('lainat 2008-2012'!G61/'kokoelma 2008-2012'!G61)</f>
        <v>0.026785714285714284</v>
      </c>
    </row>
    <row r="62" spans="1:7" ht="12.75" hidden="1">
      <c r="A62" s="5" t="s">
        <v>82</v>
      </c>
      <c r="B62" s="5"/>
      <c r="C62" s="33">
        <f>SUM('lainat 2008-2012'!C62/'kokoelma 2008-2012'!C62)</f>
        <v>0.07777777777777778</v>
      </c>
      <c r="D62" s="33">
        <f>SUM('lainat 2008-2012'!D62/'kokoelma 2008-2012'!D62)</f>
        <v>0.037940379403794036</v>
      </c>
      <c r="E62" s="33">
        <f>SUM('lainat 2008-2012'!E62/'kokoelma 2008-2012'!E62)</f>
        <v>0.009066183136899365</v>
      </c>
      <c r="F62" s="33">
        <f>SUM('lainat 2008-2012'!F62/'kokoelma 2008-2012'!F62)</f>
        <v>0.021758839528558477</v>
      </c>
      <c r="G62" s="33">
        <f>SUM('lainat 2008-2012'!G62/'kokoelma 2008-2012'!G62)</f>
        <v>0.057116953762466005</v>
      </c>
    </row>
    <row r="63" spans="1:7" ht="12.75" hidden="1">
      <c r="A63" s="5" t="s">
        <v>83</v>
      </c>
      <c r="B63" s="5"/>
      <c r="C63" s="33" t="e">
        <f>SUM('lainat 2008-2012'!C63/'kokoelma 2008-2012'!C63)</f>
        <v>#DIV/0!</v>
      </c>
      <c r="D63" s="33">
        <f>SUM('lainat 2008-2012'!D63/'kokoelma 2008-2012'!D63)</f>
        <v>0</v>
      </c>
      <c r="E63" s="33">
        <f>SUM('lainat 2008-2012'!E63/'kokoelma 2008-2012'!E63)</f>
        <v>0</v>
      </c>
      <c r="F63" s="33">
        <f>SUM('lainat 2008-2012'!F63/'kokoelma 2008-2012'!F63)</f>
        <v>0</v>
      </c>
      <c r="G63" s="33">
        <f>SUM('lainat 2008-2012'!G63/'kokoelma 2008-2012'!G63)</f>
        <v>0</v>
      </c>
    </row>
    <row r="64" spans="1:7" ht="12.75" hidden="1">
      <c r="A64" s="5" t="s">
        <v>84</v>
      </c>
      <c r="B64" s="5"/>
      <c r="C64" s="33">
        <f>SUM('lainat 2008-2012'!C64/'kokoelma 2008-2012'!C64)</f>
        <v>0.03571428571428571</v>
      </c>
      <c r="D64" s="33" t="e">
        <f>SUM('lainat 2008-2012'!D64/'kokoelma 2008-2012'!D64)</f>
        <v>#DIV/0!</v>
      </c>
      <c r="E64" s="33">
        <f>SUM('lainat 2008-2012'!E64/'kokoelma 2008-2012'!E64)</f>
        <v>0</v>
      </c>
      <c r="F64" s="33">
        <f>SUM('lainat 2008-2012'!F64/'kokoelma 2008-2012'!F64)</f>
        <v>0</v>
      </c>
      <c r="G64" s="33">
        <f>SUM('lainat 2008-2012'!G64/'kokoelma 2008-2012'!G64)</f>
        <v>0</v>
      </c>
    </row>
    <row r="65" spans="1:7" ht="12.75" hidden="1">
      <c r="A65" s="5" t="s">
        <v>85</v>
      </c>
      <c r="B65" s="5"/>
      <c r="C65" s="33" t="e">
        <f>SUM('lainat 2008-2012'!C65/'kokoelma 2008-2012'!C65)</f>
        <v>#DIV/0!</v>
      </c>
      <c r="D65" s="33">
        <f>SUM('lainat 2008-2012'!D65/'kokoelma 2008-2012'!D65)</f>
        <v>0</v>
      </c>
      <c r="E65" s="33">
        <f>SUM('lainat 2008-2012'!E65/'kokoelma 2008-2012'!E65)</f>
        <v>0</v>
      </c>
      <c r="F65" s="33">
        <f>SUM('lainat 2008-2012'!F65/'kokoelma 2008-2012'!F65)</f>
        <v>0</v>
      </c>
      <c r="G65" s="33">
        <f>SUM('lainat 2008-2012'!G65/'kokoelma 2008-2012'!G65)</f>
        <v>0</v>
      </c>
    </row>
    <row r="66" spans="1:7" ht="12.75" hidden="1">
      <c r="A66" t="s">
        <v>86</v>
      </c>
      <c r="C66" s="33">
        <f>SUM('lainat 2008-2012'!C66/'kokoelma 2008-2012'!C66)</f>
        <v>0.024</v>
      </c>
      <c r="D66" s="33">
        <f>SUM('lainat 2008-2012'!D66/'kokoelma 2008-2012'!D66)</f>
        <v>0.01702127659574468</v>
      </c>
      <c r="E66" s="33">
        <f>SUM('lainat 2008-2012'!E66/'kokoelma 2008-2012'!E66)</f>
        <v>0.02553191489361702</v>
      </c>
      <c r="F66" s="33">
        <f>SUM('lainat 2008-2012'!F66/'kokoelma 2008-2012'!F66)</f>
        <v>0</v>
      </c>
      <c r="G66" s="33">
        <f>SUM('lainat 2008-2012'!G66/'kokoelma 2008-2012'!G66)</f>
        <v>0.012396694214876033</v>
      </c>
    </row>
    <row r="67" spans="1:7" ht="12.75" hidden="1">
      <c r="A67" s="5" t="s">
        <v>87</v>
      </c>
      <c r="B67" s="5"/>
      <c r="C67" s="33">
        <f>SUM('lainat 2008-2012'!C67/'kokoelma 2008-2012'!C67)</f>
        <v>0.035175879396984924</v>
      </c>
      <c r="D67" s="33">
        <f>SUM('lainat 2008-2012'!D67/'kokoelma 2008-2012'!D67)</f>
        <v>0.03519061583577713</v>
      </c>
      <c r="E67" s="33">
        <f>SUM('lainat 2008-2012'!E67/'kokoelma 2008-2012'!E67)</f>
        <v>0.01098901098901099</v>
      </c>
      <c r="F67" s="33">
        <f>SUM('lainat 2008-2012'!F67/'kokoelma 2008-2012'!F67)</f>
        <v>0.014545454545454545</v>
      </c>
      <c r="G67" s="33">
        <f>SUM('lainat 2008-2012'!G67/'kokoelma 2008-2012'!G67)</f>
        <v>0.023636363636363636</v>
      </c>
    </row>
    <row r="68" spans="1:7" ht="14.25">
      <c r="A68" s="8" t="s">
        <v>14</v>
      </c>
      <c r="B68" s="8"/>
      <c r="C68" s="16">
        <f>SUM('lainat 2008-2012'!C68/'kokoelma 2008-2012'!C68)</f>
        <v>0.04812129202373105</v>
      </c>
      <c r="D68" s="16">
        <f>SUM('lainat 2008-2012'!D68/'kokoelma 2008-2012'!D68)</f>
        <v>0.03841438496117695</v>
      </c>
      <c r="E68" s="16">
        <f>SUM('lainat 2008-2012'!E68/'kokoelma 2008-2012'!E68)</f>
        <v>0.022333095747208362</v>
      </c>
      <c r="F68" s="16">
        <f>SUM('lainat 2008-2012'!F68/'kokoelma 2008-2012'!F68)</f>
        <v>0.026899480887210947</v>
      </c>
      <c r="G68" s="16">
        <f>SUM('lainat 2008-2012'!G68/'kokoelma 2008-2012'!G68)</f>
        <v>0.04533829342013485</v>
      </c>
    </row>
    <row r="69" spans="1:7" ht="15" customHeight="1">
      <c r="A69" s="10" t="s">
        <v>32</v>
      </c>
      <c r="B69" s="10"/>
      <c r="C69" s="33"/>
      <c r="D69" s="33"/>
      <c r="E69" s="33"/>
      <c r="F69" s="33"/>
      <c r="G69" s="33"/>
    </row>
    <row r="70" spans="1:7" ht="12.75">
      <c r="A70" t="s">
        <v>76</v>
      </c>
      <c r="C70" s="33">
        <f>SUM('lainat 2008-2012'!C70/'kokoelma 2008-2012'!C70)</f>
        <v>4.933333333333334</v>
      </c>
      <c r="D70" s="33">
        <f>SUM('lainat 2008-2012'!D70/'kokoelma 2008-2012'!D70)</f>
        <v>4.038961038961039</v>
      </c>
      <c r="E70" s="33">
        <f>SUM('lainat 2008-2012'!E70/'kokoelma 2008-2012'!E70)</f>
        <v>3.4166666666666665</v>
      </c>
      <c r="F70" s="33">
        <f>SUM('lainat 2008-2012'!F70/'kokoelma 2008-2012'!F70)</f>
        <v>1.5934065934065933</v>
      </c>
      <c r="G70" s="33">
        <f>SUM('lainat 2008-2012'!G70/'kokoelma 2008-2012'!G70)</f>
        <v>1.8859649122807018</v>
      </c>
    </row>
    <row r="71" spans="1:7" ht="12.75">
      <c r="A71" t="s">
        <v>75</v>
      </c>
      <c r="C71" s="33">
        <f>SUM('lainat 2008-2012'!C71/'kokoelma 2008-2012'!C71)</f>
        <v>2.395348837209302</v>
      </c>
      <c r="D71" s="33">
        <f>SUM('lainat 2008-2012'!D71/'kokoelma 2008-2012'!D71)</f>
        <v>3.261904761904762</v>
      </c>
      <c r="E71" s="33">
        <f>SUM('lainat 2008-2012'!E71/'kokoelma 2008-2012'!E71)</f>
        <v>2.7758620689655173</v>
      </c>
      <c r="F71" s="33">
        <f>SUM('lainat 2008-2012'!F71/'kokoelma 2008-2012'!F71)</f>
        <v>1.7096774193548387</v>
      </c>
      <c r="G71" s="33">
        <f>SUM('lainat 2008-2012'!G71/'kokoelma 2008-2012'!G71)</f>
        <v>1.1967213114754098</v>
      </c>
    </row>
    <row r="72" spans="1:7" ht="12.75">
      <c r="A72" s="5" t="s">
        <v>74</v>
      </c>
      <c r="B72" s="5"/>
      <c r="C72" s="33">
        <f>SUM('lainat 2008-2012'!C72/'kokoelma 2008-2012'!C72)</f>
        <v>1.2580645161290323</v>
      </c>
      <c r="D72" s="33">
        <f>SUM('lainat 2008-2012'!D72/'kokoelma 2008-2012'!D72)</f>
        <v>2.0588235294117645</v>
      </c>
      <c r="E72" s="33">
        <f>SUM('lainat 2008-2012'!E72/'kokoelma 2008-2012'!E72)</f>
        <v>1.3478260869565217</v>
      </c>
      <c r="F72" s="33">
        <f>SUM('lainat 2008-2012'!F72/'kokoelma 2008-2012'!F72)</f>
        <v>1.280701754385965</v>
      </c>
      <c r="G72" s="33">
        <f>SUM('lainat 2008-2012'!G72/'kokoelma 2008-2012'!G72)</f>
        <v>1.2238805970149254</v>
      </c>
    </row>
    <row r="73" spans="1:7" ht="12.75">
      <c r="A73" t="s">
        <v>77</v>
      </c>
      <c r="C73" s="33">
        <f>SUM('lainat 2008-2012'!C73/'kokoelma 2008-2012'!C73)</f>
        <v>2.8181818181818183</v>
      </c>
      <c r="D73" s="33">
        <f>SUM('lainat 2008-2012'!D73/'kokoelma 2008-2012'!D73)</f>
        <v>2.772727272727273</v>
      </c>
      <c r="E73" s="33">
        <f>SUM('lainat 2008-2012'!E73/'kokoelma 2008-2012'!E73)</f>
        <v>2.98</v>
      </c>
      <c r="F73" s="33">
        <f>SUM('lainat 2008-2012'!F73/'kokoelma 2008-2012'!F73)</f>
        <v>2.8823529411764706</v>
      </c>
      <c r="G73" s="33">
        <f>SUM('lainat 2008-2012'!G73/'kokoelma 2008-2012'!G73)</f>
        <v>2.2222222222222223</v>
      </c>
    </row>
    <row r="74" spans="1:7" ht="12.75">
      <c r="A74" t="s">
        <v>78</v>
      </c>
      <c r="C74" s="33">
        <f>SUM('lainat 2008-2012'!C74/'kokoelma 2008-2012'!C74)</f>
        <v>1.9848484848484849</v>
      </c>
      <c r="D74" s="33">
        <f>SUM('lainat 2008-2012'!D74/'kokoelma 2008-2012'!D74)</f>
        <v>2.123076923076923</v>
      </c>
      <c r="E74" s="33">
        <f>SUM('lainat 2008-2012'!E74/'kokoelma 2008-2012'!E74)</f>
        <v>2</v>
      </c>
      <c r="F74" s="33">
        <f>SUM('lainat 2008-2012'!F74/'kokoelma 2008-2012'!F74)</f>
        <v>1.2045454545454546</v>
      </c>
      <c r="G74" s="33">
        <f>SUM('lainat 2008-2012'!G74/'kokoelma 2008-2012'!G74)</f>
        <v>0.8712871287128713</v>
      </c>
    </row>
    <row r="75" spans="1:7" ht="12.75">
      <c r="A75" t="s">
        <v>79</v>
      </c>
      <c r="C75" s="33">
        <f>SUM('lainat 2008-2012'!C75/'kokoelma 2008-2012'!C75)</f>
        <v>3.8412098298676747</v>
      </c>
      <c r="D75" s="33">
        <f>SUM('lainat 2008-2012'!D75/'kokoelma 2008-2012'!D75)</f>
        <v>3.8171846435100547</v>
      </c>
      <c r="E75" s="33">
        <f>SUM('lainat 2008-2012'!E75/'kokoelma 2008-2012'!E75)</f>
        <v>3.005961251862891</v>
      </c>
      <c r="F75" s="33">
        <f>SUM('lainat 2008-2012'!F75/'kokoelma 2008-2012'!F75)</f>
        <v>2.5319767441860463</v>
      </c>
      <c r="G75" s="33">
        <f>SUM('lainat 2008-2012'!G75/'kokoelma 2008-2012'!G75)</f>
        <v>2.4377564979480164</v>
      </c>
    </row>
    <row r="76" spans="1:7" ht="12.75">
      <c r="A76" t="s">
        <v>80</v>
      </c>
      <c r="C76" s="33">
        <f>SUM('lainat 2008-2012'!C76/'kokoelma 2008-2012'!C76)</f>
        <v>5.110902255639098</v>
      </c>
      <c r="D76" s="33">
        <f>SUM('lainat 2008-2012'!D76/'kokoelma 2008-2012'!D76)</f>
        <v>4.703016241299304</v>
      </c>
      <c r="E76" s="33">
        <f>SUM('lainat 2008-2012'!E76/'kokoelma 2008-2012'!E76)</f>
        <v>3.4585987261146496</v>
      </c>
      <c r="F76" s="33">
        <f>SUM('lainat 2008-2012'!F76/'kokoelma 2008-2012'!F76)</f>
        <v>2.5580912863070537</v>
      </c>
      <c r="G76" s="33">
        <f>SUM('lainat 2008-2012'!G76/'kokoelma 2008-2012'!G76)</f>
        <v>2.3028455284552845</v>
      </c>
    </row>
    <row r="77" spans="1:7" ht="12.75">
      <c r="A77" s="5" t="s">
        <v>1</v>
      </c>
      <c r="B77" s="5"/>
      <c r="C77" s="33">
        <f>SUM('lainat 2008-2012'!C77/'kokoelma 2008-2012'!C77)</f>
        <v>4.5</v>
      </c>
      <c r="D77" s="33">
        <f>SUM('lainat 2008-2012'!D77/'kokoelma 2008-2012'!D77)</f>
        <v>3.7681159420289854</v>
      </c>
      <c r="E77" s="33">
        <f>SUM('lainat 2008-2012'!E77/'kokoelma 2008-2012'!E77)</f>
        <v>2.7088122605363987</v>
      </c>
      <c r="F77" s="33">
        <f>SUM('lainat 2008-2012'!F77/'kokoelma 2008-2012'!F77)</f>
        <v>2.3054545454545456</v>
      </c>
      <c r="G77" s="33">
        <f>SUM('lainat 2008-2012'!G77/'kokoelma 2008-2012'!G77)</f>
        <v>1.6426229508196721</v>
      </c>
    </row>
    <row r="78" spans="1:7" ht="12.75">
      <c r="A78" s="5" t="s">
        <v>2</v>
      </c>
      <c r="B78" s="5"/>
      <c r="C78" s="33">
        <f>SUM('lainat 2008-2012'!C78/'kokoelma 2008-2012'!C78)</f>
        <v>1.2727272727272727</v>
      </c>
      <c r="D78" s="33">
        <f>SUM('lainat 2008-2012'!D78/'kokoelma 2008-2012'!D78)</f>
        <v>1.4375</v>
      </c>
      <c r="E78" s="33">
        <f>SUM('lainat 2008-2012'!E78/'kokoelma 2008-2012'!E78)</f>
        <v>2.0588235294117645</v>
      </c>
      <c r="F78" s="33">
        <f>SUM('lainat 2008-2012'!F78/'kokoelma 2008-2012'!F78)</f>
        <v>1.5294117647058822</v>
      </c>
      <c r="G78" s="33">
        <f>SUM('lainat 2008-2012'!G78/'kokoelma 2008-2012'!G78)</f>
        <v>2.588235294117647</v>
      </c>
    </row>
    <row r="79" spans="1:7" ht="12.75">
      <c r="A79" t="s">
        <v>81</v>
      </c>
      <c r="C79" s="33">
        <f>SUM('lainat 2008-2012'!C79/'kokoelma 2008-2012'!C79)</f>
        <v>1.9522184300341296</v>
      </c>
      <c r="D79" s="33">
        <f>SUM('lainat 2008-2012'!D79/'kokoelma 2008-2012'!D79)</f>
        <v>1.9676375404530744</v>
      </c>
      <c r="E79" s="33">
        <f>SUM('lainat 2008-2012'!E79/'kokoelma 2008-2012'!E79)</f>
        <v>1.7311320754716981</v>
      </c>
      <c r="F79" s="33">
        <f>SUM('lainat 2008-2012'!F79/'kokoelma 2008-2012'!F79)</f>
        <v>1.207852193995381</v>
      </c>
      <c r="G79" s="33">
        <f>SUM('lainat 2008-2012'!G79/'kokoelma 2008-2012'!G79)</f>
        <v>1.0880503144654088</v>
      </c>
    </row>
    <row r="80" spans="1:7" ht="12.75">
      <c r="A80" s="5" t="s">
        <v>82</v>
      </c>
      <c r="B80" s="5"/>
      <c r="C80" s="33">
        <f>SUM('lainat 2008-2012'!C80/'kokoelma 2008-2012'!C80)</f>
        <v>4.870490037695207</v>
      </c>
      <c r="D80" s="33">
        <f>SUM('lainat 2008-2012'!D80/'kokoelma 2008-2012'!D80)</f>
        <v>4.339411305027351</v>
      </c>
      <c r="E80" s="33">
        <f>SUM('lainat 2008-2012'!E80/'kokoelma 2008-2012'!E80)</f>
        <v>3.7817739975698665</v>
      </c>
      <c r="F80" s="33">
        <f>SUM('lainat 2008-2012'!F80/'kokoelma 2008-2012'!F80)</f>
        <v>2.7294201861130993</v>
      </c>
      <c r="G80" s="33">
        <f>SUM('lainat 2008-2012'!G80/'kokoelma 2008-2012'!G80)</f>
        <v>2.080817730225449</v>
      </c>
    </row>
    <row r="81" spans="1:7" ht="12.75">
      <c r="A81" s="5" t="s">
        <v>83</v>
      </c>
      <c r="B81" s="5"/>
      <c r="C81" s="33">
        <f>SUM('lainat 2008-2012'!C81/'kokoelma 2008-2012'!C81)</f>
        <v>3.4093023255813955</v>
      </c>
      <c r="D81" s="33">
        <f>SUM('lainat 2008-2012'!D81/'kokoelma 2008-2012'!D81)</f>
        <v>2.830769230769231</v>
      </c>
      <c r="E81" s="33">
        <f>SUM('lainat 2008-2012'!E81/'kokoelma 2008-2012'!E81)</f>
        <v>3.366053169734151</v>
      </c>
      <c r="F81" s="33">
        <f>SUM('lainat 2008-2012'!F81/'kokoelma 2008-2012'!F81)</f>
        <v>2.2086466165413534</v>
      </c>
      <c r="G81" s="33">
        <f>SUM('lainat 2008-2012'!G81/'kokoelma 2008-2012'!G81)</f>
        <v>1.7862969004893965</v>
      </c>
    </row>
    <row r="82" spans="1:7" ht="12.75">
      <c r="A82" s="5" t="s">
        <v>84</v>
      </c>
      <c r="B82" s="5"/>
      <c r="C82" s="33">
        <f>SUM('lainat 2008-2012'!C82/'kokoelma 2008-2012'!C82)</f>
        <v>5.904464492250752</v>
      </c>
      <c r="D82" s="33">
        <f>SUM('lainat 2008-2012'!D82/'kokoelma 2008-2012'!D82)</f>
        <v>5.714115686741252</v>
      </c>
      <c r="E82" s="33">
        <f>SUM('lainat 2008-2012'!E82/'kokoelma 2008-2012'!E82)</f>
        <v>4.626024805549716</v>
      </c>
      <c r="F82" s="33">
        <f>SUM('lainat 2008-2012'!F82/'kokoelma 2008-2012'!F82)</f>
        <v>4.89963775836352</v>
      </c>
      <c r="G82" s="33">
        <f>SUM('lainat 2008-2012'!G82/'kokoelma 2008-2012'!G82)</f>
        <v>4.470089096308867</v>
      </c>
    </row>
    <row r="83" spans="1:7" ht="12.75">
      <c r="A83" s="5" t="s">
        <v>85</v>
      </c>
      <c r="B83" s="5"/>
      <c r="C83" s="33">
        <f>SUM('lainat 2008-2012'!C83/'kokoelma 2008-2012'!C83)</f>
        <v>5.392825896762905</v>
      </c>
      <c r="D83" s="33">
        <f>SUM('lainat 2008-2012'!D83/'kokoelma 2008-2012'!D83)</f>
        <v>5.208333333333333</v>
      </c>
      <c r="E83" s="33">
        <f>SUM('lainat 2008-2012'!E83/'kokoelma 2008-2012'!E83)</f>
        <v>4.759332023575639</v>
      </c>
      <c r="F83" s="33">
        <f>SUM('lainat 2008-2012'!F83/'kokoelma 2008-2012'!F83)</f>
        <v>4.365878725590956</v>
      </c>
      <c r="G83" s="33">
        <f>SUM('lainat 2008-2012'!G83/'kokoelma 2008-2012'!G83)</f>
        <v>4.6489479512735326</v>
      </c>
    </row>
    <row r="84" spans="1:7" ht="12.75">
      <c r="A84" t="s">
        <v>86</v>
      </c>
      <c r="C84" s="33">
        <f>SUM('lainat 2008-2012'!C84/'kokoelma 2008-2012'!C84)</f>
        <v>2.8714285714285714</v>
      </c>
      <c r="D84" s="33">
        <f>SUM('lainat 2008-2012'!D84/'kokoelma 2008-2012'!D84)</f>
        <v>2.8507462686567164</v>
      </c>
      <c r="E84" s="33">
        <f>SUM('lainat 2008-2012'!E84/'kokoelma 2008-2012'!E84)</f>
        <v>1.1686746987951808</v>
      </c>
      <c r="F84" s="33">
        <f>SUM('lainat 2008-2012'!F84/'kokoelma 2008-2012'!F84)</f>
        <v>0.7625</v>
      </c>
      <c r="G84" s="33">
        <f>SUM('lainat 2008-2012'!G84/'kokoelma 2008-2012'!G84)</f>
        <v>1.2682926829268293</v>
      </c>
    </row>
    <row r="85" spans="1:7" ht="12.75">
      <c r="A85" s="5" t="s">
        <v>87</v>
      </c>
      <c r="B85" s="5"/>
      <c r="C85" s="33">
        <f>SUM('lainat 2008-2012'!C85/'kokoelma 2008-2012'!C85)</f>
        <v>2.4358974358974357</v>
      </c>
      <c r="D85" s="33">
        <f>SUM('lainat 2008-2012'!D85/'kokoelma 2008-2012'!D85)</f>
        <v>1.858974358974359</v>
      </c>
      <c r="E85" s="33">
        <f>SUM('lainat 2008-2012'!E85/'kokoelma 2008-2012'!E85)</f>
        <v>2.1683168316831685</v>
      </c>
      <c r="F85" s="33">
        <f>SUM('lainat 2008-2012'!F85/'kokoelma 2008-2012'!F85)</f>
        <v>2.111111111111111</v>
      </c>
      <c r="G85" s="33">
        <f>SUM('lainat 2008-2012'!G85/'kokoelma 2008-2012'!G85)</f>
        <v>1.5846153846153845</v>
      </c>
    </row>
    <row r="86" spans="1:7" ht="14.25">
      <c r="A86" s="8" t="s">
        <v>3</v>
      </c>
      <c r="B86" s="8"/>
      <c r="C86" s="16">
        <f>SUM('lainat 2008-2012'!C86/'kokoelma 2008-2012'!C86)</f>
        <v>4.068864037669218</v>
      </c>
      <c r="D86" s="16">
        <f>SUM('lainat 2008-2012'!D86/'kokoelma 2008-2012'!D86)</f>
        <v>3.7512437810945274</v>
      </c>
      <c r="E86" s="16">
        <f>SUM('lainat 2008-2012'!E86/'kokoelma 2008-2012'!E86)</f>
        <v>2.8660760812923396</v>
      </c>
      <c r="F86" s="16">
        <f>SUM('lainat 2008-2012'!F86/'kokoelma 2008-2012'!F86)</f>
        <v>2.251625812906453</v>
      </c>
      <c r="G86" s="16">
        <f>SUM('lainat 2008-2012'!G86/'kokoelma 2008-2012'!G86)</f>
        <v>2.0185701021355618</v>
      </c>
    </row>
    <row r="87" spans="1:7" ht="14.25">
      <c r="A87" s="8" t="s">
        <v>4</v>
      </c>
      <c r="B87" s="8"/>
      <c r="C87" s="16">
        <f>SUM('lainat 2008-2012'!C87/'kokoelma 2008-2012'!C87)</f>
        <v>5.232353832172069</v>
      </c>
      <c r="D87" s="16">
        <f>SUM('lainat 2008-2012'!D87/'kokoelma 2008-2012'!D87)</f>
        <v>4.87585789261203</v>
      </c>
      <c r="E87" s="16">
        <f>SUM('lainat 2008-2012'!E87/'kokoelma 2008-2012'!E87)</f>
        <v>4.146348236600944</v>
      </c>
      <c r="F87" s="16">
        <f>SUM('lainat 2008-2012'!F87/'kokoelma 2008-2012'!F87)</f>
        <v>3.7308509655363578</v>
      </c>
      <c r="G87" s="16">
        <f>SUM('lainat 2008-2012'!G87/'kokoelma 2008-2012'!G87)</f>
        <v>3.1632054932172164</v>
      </c>
    </row>
    <row r="88" spans="1:7" ht="16.5" customHeight="1">
      <c r="A88" s="4" t="s">
        <v>33</v>
      </c>
      <c r="B88" s="4"/>
      <c r="C88" s="33"/>
      <c r="D88" s="33"/>
      <c r="E88" s="33"/>
      <c r="F88" s="33"/>
      <c r="G88" s="33"/>
    </row>
    <row r="89" spans="1:7" ht="12.75">
      <c r="A89" s="5" t="s">
        <v>15</v>
      </c>
      <c r="B89" s="5"/>
      <c r="C89" s="33">
        <f>SUM('lainat 2008-2012'!C89/'kokoelma 2008-2012'!C89)</f>
        <v>4.6521739130434785</v>
      </c>
      <c r="D89" s="33">
        <f>SUM('lainat 2008-2012'!D89/'kokoelma 2008-2012'!D89)</f>
        <v>2.8333333333333335</v>
      </c>
      <c r="E89" s="33">
        <f>SUM('lainat 2008-2012'!E89/'kokoelma 2008-2012'!E89)</f>
        <v>3.892857142857143</v>
      </c>
      <c r="F89" s="33">
        <f>SUM('lainat 2008-2012'!F89/'kokoelma 2008-2012'!F89)</f>
        <v>2.857142857142857</v>
      </c>
      <c r="G89" s="33">
        <f>SUM('lainat 2008-2012'!G89/'kokoelma 2008-2012'!G89)</f>
        <v>2.3055555555555554</v>
      </c>
    </row>
    <row r="90" spans="1:7" ht="12.75">
      <c r="A90" s="5" t="s">
        <v>16</v>
      </c>
      <c r="B90" s="5"/>
      <c r="C90" s="33">
        <f>SUM('lainat 2008-2012'!C90/'kokoelma 2008-2012'!C90)</f>
        <v>5.153153153153153</v>
      </c>
      <c r="D90" s="33">
        <f>SUM('lainat 2008-2012'!D90/'kokoelma 2008-2012'!D90)</f>
        <v>5.033057851239669</v>
      </c>
      <c r="E90" s="33">
        <f>SUM('lainat 2008-2012'!E90/'kokoelma 2008-2012'!E90)</f>
        <v>4.61344537815126</v>
      </c>
      <c r="F90" s="33">
        <f>SUM('lainat 2008-2012'!F90/'kokoelma 2008-2012'!F90)</f>
        <v>1.9454545454545455</v>
      </c>
      <c r="G90" s="33">
        <f>SUM('lainat 2008-2012'!G90/'kokoelma 2008-2012'!G90)</f>
        <v>3.9056603773584904</v>
      </c>
    </row>
    <row r="91" spans="1:7" ht="12.75">
      <c r="A91" s="5" t="s">
        <v>17</v>
      </c>
      <c r="B91" s="5"/>
      <c r="C91" s="33">
        <f>SUM('lainat 2008-2012'!C91/'kokoelma 2008-2012'!C91)</f>
        <v>6.5791075050709935</v>
      </c>
      <c r="D91" s="33">
        <f>SUM('lainat 2008-2012'!D91/'kokoelma 2008-2012'!D91)</f>
        <v>5.969450101832994</v>
      </c>
      <c r="E91" s="33">
        <f>SUM('lainat 2008-2012'!E91/'kokoelma 2008-2012'!E91)</f>
        <v>4.5727525486561635</v>
      </c>
      <c r="F91" s="33">
        <f>SUM('lainat 2008-2012'!F91/'kokoelma 2008-2012'!F91)</f>
        <v>3.8542471042471043</v>
      </c>
      <c r="G91" s="33">
        <f>SUM('lainat 2008-2012'!G91/'kokoelma 2008-2012'!G91)</f>
        <v>3.748447204968944</v>
      </c>
    </row>
    <row r="92" spans="1:7" ht="12.75">
      <c r="A92" s="5" t="s">
        <v>18</v>
      </c>
      <c r="B92" s="5"/>
      <c r="C92" s="33">
        <f>SUM('lainat 2008-2012'!C92/'kokoelma 2008-2012'!C92)</f>
        <v>4.487179487179487</v>
      </c>
      <c r="D92" s="33">
        <f>SUM('lainat 2008-2012'!D92/'kokoelma 2008-2012'!D92)</f>
        <v>4.368421052631579</v>
      </c>
      <c r="E92" s="33">
        <f>SUM('lainat 2008-2012'!E92/'kokoelma 2008-2012'!E92)</f>
        <v>3.4857142857142858</v>
      </c>
      <c r="F92" s="33">
        <f>SUM('lainat 2008-2012'!F92/'kokoelma 2008-2012'!F92)</f>
        <v>1.878787878787879</v>
      </c>
      <c r="G92" s="33">
        <f>SUM('lainat 2008-2012'!G92/'kokoelma 2008-2012'!G92)</f>
        <v>2.1333333333333333</v>
      </c>
    </row>
    <row r="93" spans="1:7" ht="12.75">
      <c r="A93" s="5" t="s">
        <v>19</v>
      </c>
      <c r="B93" s="5"/>
      <c r="C93" s="33">
        <f>SUM('lainat 2008-2012'!C93/'kokoelma 2008-2012'!C93)</f>
        <v>5.2974683544303796</v>
      </c>
      <c r="D93" s="33">
        <f>SUM('lainat 2008-2012'!D93/'kokoelma 2008-2012'!D93)</f>
        <v>5.414965986394558</v>
      </c>
      <c r="E93" s="33">
        <f>SUM('lainat 2008-2012'!E93/'kokoelma 2008-2012'!E93)</f>
        <v>5.588785046728972</v>
      </c>
      <c r="F93" s="33">
        <f>SUM('lainat 2008-2012'!F93/'kokoelma 2008-2012'!F93)</f>
        <v>4.625</v>
      </c>
      <c r="G93" s="33">
        <f>SUM('lainat 2008-2012'!G93/'kokoelma 2008-2012'!G93)</f>
        <v>2.788732394366197</v>
      </c>
    </row>
    <row r="94" spans="1:7" ht="12.75">
      <c r="A94" s="5" t="s">
        <v>20</v>
      </c>
      <c r="B94" s="5"/>
      <c r="C94" s="33">
        <f>SUM('lainat 2008-2012'!C94/'kokoelma 2008-2012'!C94)</f>
        <v>7.294117647058823</v>
      </c>
      <c r="D94" s="33">
        <f>SUM('lainat 2008-2012'!D94/'kokoelma 2008-2012'!D94)</f>
        <v>4.486486486486487</v>
      </c>
      <c r="E94" s="33">
        <f>SUM('lainat 2008-2012'!E94/'kokoelma 2008-2012'!E94)</f>
        <v>2.510971786833856</v>
      </c>
      <c r="F94" s="33">
        <f>SUM('lainat 2008-2012'!F94/'kokoelma 2008-2012'!F94)</f>
        <v>2.0809061488673137</v>
      </c>
      <c r="G94" s="33">
        <f>SUM('lainat 2008-2012'!G94/'kokoelma 2008-2012'!G94)</f>
        <v>1.9707792207792207</v>
      </c>
    </row>
    <row r="95" spans="1:7" ht="12.75">
      <c r="A95" s="5" t="s">
        <v>21</v>
      </c>
      <c r="B95" s="5"/>
      <c r="C95" s="33">
        <f>SUM('lainat 2008-2012'!C95/'kokoelma 2008-2012'!C95)</f>
        <v>6.122950819672131</v>
      </c>
      <c r="D95" s="33">
        <f>SUM('lainat 2008-2012'!D95/'kokoelma 2008-2012'!D95)</f>
        <v>6.247011952191235</v>
      </c>
      <c r="E95" s="33">
        <f>SUM('lainat 2008-2012'!E95/'kokoelma 2008-2012'!E95)</f>
        <v>5.15695067264574</v>
      </c>
      <c r="F95" s="33">
        <f>SUM('lainat 2008-2012'!F95/'kokoelma 2008-2012'!F95)</f>
        <v>5.894444444444445</v>
      </c>
      <c r="G95" s="33">
        <f>SUM('lainat 2008-2012'!G95/'kokoelma 2008-2012'!G95)</f>
        <v>6.445161290322581</v>
      </c>
    </row>
    <row r="96" spans="1:7" ht="12.75">
      <c r="A96" s="5" t="s">
        <v>6</v>
      </c>
      <c r="B96" s="5"/>
      <c r="C96" s="33">
        <f>SUM('lainat 2008-2012'!C96/'kokoelma 2008-2012'!C96)</f>
        <v>2.5641025641025643</v>
      </c>
      <c r="D96" s="33">
        <f>SUM('lainat 2008-2012'!D96/'kokoelma 2008-2012'!D96)</f>
        <v>2.2127659574468086</v>
      </c>
      <c r="E96" s="33">
        <f>SUM('lainat 2008-2012'!E96/'kokoelma 2008-2012'!E96)</f>
        <v>2.34</v>
      </c>
      <c r="F96" s="33">
        <f>SUM('lainat 2008-2012'!F96/'kokoelma 2008-2012'!F96)</f>
        <v>2.156862745098039</v>
      </c>
      <c r="G96" s="33">
        <f>SUM('lainat 2008-2012'!G96/'kokoelma 2008-2012'!G96)</f>
        <v>2.510204081632653</v>
      </c>
    </row>
    <row r="97" spans="1:7" ht="12.75">
      <c r="A97" s="5" t="s">
        <v>7</v>
      </c>
      <c r="B97" s="5"/>
      <c r="C97" s="33">
        <f>SUM('lainat 2008-2012'!C97/'kokoelma 2008-2012'!C97)</f>
        <v>4.516539440203562</v>
      </c>
      <c r="D97" s="33">
        <f>SUM('lainat 2008-2012'!D97/'kokoelma 2008-2012'!D97)</f>
        <v>4.002347417840376</v>
      </c>
      <c r="E97" s="33">
        <f>SUM('lainat 2008-2012'!E97/'kokoelma 2008-2012'!E97)</f>
        <v>4.072639225181598</v>
      </c>
      <c r="F97" s="33">
        <f>SUM('lainat 2008-2012'!F97/'kokoelma 2008-2012'!F97)</f>
        <v>3.053268765133172</v>
      </c>
      <c r="G97" s="33">
        <f>SUM('lainat 2008-2012'!G97/'kokoelma 2008-2012'!G97)</f>
        <v>3.377005347593583</v>
      </c>
    </row>
    <row r="98" spans="1:7" ht="12.75">
      <c r="A98" s="5" t="s">
        <v>13</v>
      </c>
      <c r="B98" s="5"/>
      <c r="C98" s="33">
        <f>SUM('lainat 2008-2012'!C98/'kokoelma 2008-2012'!C98)</f>
        <v>4.23943661971831</v>
      </c>
      <c r="D98" s="33">
        <f>SUM('lainat 2008-2012'!D98/'kokoelma 2008-2012'!D98)</f>
        <v>3.422222222222222</v>
      </c>
      <c r="E98" s="33">
        <f>SUM('lainat 2008-2012'!E98/'kokoelma 2008-2012'!E98)</f>
        <v>3.375</v>
      </c>
      <c r="F98" s="33">
        <f>SUM('lainat 2008-2012'!F98/'kokoelma 2008-2012'!F98)</f>
        <v>4.2592592592592595</v>
      </c>
      <c r="G98" s="33">
        <f>SUM('lainat 2008-2012'!G98/'kokoelma 2008-2012'!G98)</f>
        <v>5.7976190476190474</v>
      </c>
    </row>
    <row r="99" spans="1:7" ht="12.75">
      <c r="A99" s="5" t="s">
        <v>22</v>
      </c>
      <c r="B99" s="5"/>
      <c r="C99" s="33">
        <f>SUM('lainat 2008-2012'!C99/'kokoelma 2008-2012'!C99)</f>
        <v>6.1</v>
      </c>
      <c r="D99" s="33">
        <f>SUM('lainat 2008-2012'!D99/'kokoelma 2008-2012'!D99)</f>
        <v>6.155555555555556</v>
      </c>
      <c r="E99" s="33">
        <f>SUM('lainat 2008-2012'!E99/'kokoelma 2008-2012'!E99)</f>
        <v>6.744</v>
      </c>
      <c r="F99" s="33">
        <f>SUM('lainat 2008-2012'!F99/'kokoelma 2008-2012'!F99)</f>
        <v>5.236363636363636</v>
      </c>
      <c r="G99" s="33">
        <f>SUM('lainat 2008-2012'!G99/'kokoelma 2008-2012'!G99)</f>
        <v>5.024390243902439</v>
      </c>
    </row>
    <row r="100" spans="1:7" ht="12.75">
      <c r="A100" s="5" t="s">
        <v>23</v>
      </c>
      <c r="B100" s="5"/>
      <c r="C100" s="33">
        <f>SUM('lainat 2008-2012'!C100/'kokoelma 2008-2012'!C100)</f>
        <v>4.689655172413793</v>
      </c>
      <c r="D100" s="33">
        <f>SUM('lainat 2008-2012'!D100/'kokoelma 2008-2012'!D100)</f>
        <v>1.2758620689655173</v>
      </c>
      <c r="E100" s="33">
        <f>SUM('lainat 2008-2012'!E100/'kokoelma 2008-2012'!E100)</f>
        <v>2.0689655172413794</v>
      </c>
      <c r="F100" s="33">
        <f>SUM('lainat 2008-2012'!F100/'kokoelma 2008-2012'!F100)</f>
        <v>2.1379310344827585</v>
      </c>
      <c r="G100" s="33">
        <f>SUM('lainat 2008-2012'!G100/'kokoelma 2008-2012'!G100)</f>
        <v>2</v>
      </c>
    </row>
    <row r="101" spans="1:7" ht="14.25">
      <c r="A101" s="8" t="s">
        <v>14</v>
      </c>
      <c r="B101" s="8"/>
      <c r="C101" s="16">
        <f>SUM('lainat 2008-2012'!C101/'kokoelma 2008-2012'!C101)</f>
        <v>5.907556270096463</v>
      </c>
      <c r="D101" s="16">
        <f>SUM('lainat 2008-2012'!D101/'kokoelma 2008-2012'!D101)</f>
        <v>5.184778344448803</v>
      </c>
      <c r="E101" s="16">
        <f>SUM('lainat 2008-2012'!E101/'kokoelma 2008-2012'!E101)</f>
        <v>4.3066921606118544</v>
      </c>
      <c r="F101" s="16">
        <f>SUM('lainat 2008-2012'!F101/'kokoelma 2008-2012'!F101)</f>
        <v>3.569292929292929</v>
      </c>
      <c r="G101" s="16">
        <f>SUM('lainat 2008-2012'!G101/'kokoelma 2008-2012'!G101)</f>
        <v>3.6364033173286776</v>
      </c>
    </row>
    <row r="102" spans="1:7" ht="14.25" customHeight="1">
      <c r="A102" s="4" t="s">
        <v>34</v>
      </c>
      <c r="B102" s="4"/>
      <c r="C102" s="33"/>
      <c r="D102" s="33"/>
      <c r="E102" s="33"/>
      <c r="F102" s="33"/>
      <c r="G102" s="33"/>
    </row>
    <row r="103" spans="1:7" ht="12.75">
      <c r="A103" s="5" t="s">
        <v>4</v>
      </c>
      <c r="B103" s="5"/>
      <c r="C103" s="33">
        <f>SUM('lainat 2008-2012'!C103/'kokoelma 2008-2012'!C103)</f>
        <v>3.6645502645502646</v>
      </c>
      <c r="D103" s="33">
        <f>SUM('lainat 2008-2012'!D103/'kokoelma 2008-2012'!D103)</f>
        <v>3.117021276595745</v>
      </c>
      <c r="E103" s="33">
        <f>SUM('lainat 2008-2012'!E103/'kokoelma 2008-2012'!E103)</f>
        <v>2.830812854442344</v>
      </c>
      <c r="F103" s="33">
        <f>SUM('lainat 2008-2012'!F103/'kokoelma 2008-2012'!F103)</f>
        <v>2.2578819725141472</v>
      </c>
      <c r="G103" s="33">
        <f>SUM('lainat 2008-2012'!G103/'kokoelma 2008-2012'!G103)</f>
        <v>2.2869101978691018</v>
      </c>
    </row>
    <row r="104" spans="1:7" ht="14.25">
      <c r="A104" s="8" t="s">
        <v>14</v>
      </c>
      <c r="B104" s="8"/>
      <c r="C104" s="16">
        <f>SUM('lainat 2008-2012'!C104/'kokoelma 2008-2012'!C104)</f>
        <v>3.6645502645502646</v>
      </c>
      <c r="D104" s="16">
        <f>SUM('lainat 2008-2012'!D104/'kokoelma 2008-2012'!D104)</f>
        <v>3.117021276595745</v>
      </c>
      <c r="E104" s="16">
        <f>SUM('lainat 2008-2012'!E104/'kokoelma 2008-2012'!E104)</f>
        <v>2.830812854442344</v>
      </c>
      <c r="F104" s="16">
        <f>SUM('lainat 2008-2012'!F104/'kokoelma 2008-2012'!F104)</f>
        <v>2.2578819725141472</v>
      </c>
      <c r="G104" s="16">
        <f>SUM('lainat 2008-2012'!G104/'kokoelma 2008-2012'!G104)</f>
        <v>2.2869101978691018</v>
      </c>
    </row>
    <row r="105" spans="1:7" ht="15" customHeight="1">
      <c r="A105" s="4" t="s">
        <v>35</v>
      </c>
      <c r="B105" s="4"/>
      <c r="C105" s="33"/>
      <c r="D105" s="33"/>
      <c r="E105" s="33"/>
      <c r="F105" s="33"/>
      <c r="G105" s="33"/>
    </row>
    <row r="106" spans="1:7" ht="12.75">
      <c r="A106" s="5" t="s">
        <v>18</v>
      </c>
      <c r="B106" s="5"/>
      <c r="C106" s="33">
        <f>SUM('lainat 2008-2012'!C106/'kokoelma 2008-2012'!C106)</f>
        <v>4.341463414634147</v>
      </c>
      <c r="D106" s="33">
        <f>SUM('lainat 2008-2012'!D106/'kokoelma 2008-2012'!D106)</f>
        <v>2.5238095238095237</v>
      </c>
      <c r="E106" s="33">
        <f>SUM('lainat 2008-2012'!E106/'kokoelma 2008-2012'!E106)</f>
        <v>1.5</v>
      </c>
      <c r="F106" s="33">
        <f>SUM('lainat 2008-2012'!F106/'kokoelma 2008-2012'!F106)</f>
        <v>1.6956521739130435</v>
      </c>
      <c r="G106" s="33">
        <f>SUM('lainat 2008-2012'!G106/'kokoelma 2008-2012'!G106)</f>
        <v>1.1162790697674418</v>
      </c>
    </row>
    <row r="107" spans="1:7" ht="12.75">
      <c r="A107" s="5" t="s">
        <v>20</v>
      </c>
      <c r="B107" s="5"/>
      <c r="C107" s="33">
        <f>SUM('lainat 2008-2012'!C107/'kokoelma 2008-2012'!C107)</f>
        <v>4.888888888888889</v>
      </c>
      <c r="D107" s="33">
        <f>SUM('lainat 2008-2012'!D107/'kokoelma 2008-2012'!D107)</f>
        <v>3.375</v>
      </c>
      <c r="E107" s="33">
        <f>SUM('lainat 2008-2012'!E107/'kokoelma 2008-2012'!E107)</f>
        <v>2.090909090909091</v>
      </c>
      <c r="F107" s="33">
        <f>SUM('lainat 2008-2012'!F107/'kokoelma 2008-2012'!F107)</f>
        <v>0.35714285714285715</v>
      </c>
      <c r="G107" s="33">
        <f>SUM('lainat 2008-2012'!G107/'kokoelma 2008-2012'!G107)</f>
        <v>2.076923076923077</v>
      </c>
    </row>
    <row r="108" spans="1:7" ht="12.75">
      <c r="A108" s="5" t="s">
        <v>21</v>
      </c>
      <c r="B108" s="5"/>
      <c r="C108" s="33">
        <f>SUM('lainat 2008-2012'!C108/'kokoelma 2008-2012'!C108)</f>
        <v>6.171428571428572</v>
      </c>
      <c r="D108" s="33">
        <f>SUM('lainat 2008-2012'!D108/'kokoelma 2008-2012'!D108)</f>
        <v>5.8076923076923075</v>
      </c>
      <c r="E108" s="33">
        <f>SUM('lainat 2008-2012'!E108/'kokoelma 2008-2012'!E108)</f>
        <v>2.3333333333333335</v>
      </c>
      <c r="F108" s="33">
        <f>SUM('lainat 2008-2012'!F108/'kokoelma 2008-2012'!F108)</f>
        <v>7</v>
      </c>
      <c r="G108" s="33">
        <f>SUM('lainat 2008-2012'!G108/'kokoelma 2008-2012'!G108)</f>
        <v>4</v>
      </c>
    </row>
    <row r="109" spans="1:7" ht="12.75">
      <c r="A109" s="5" t="s">
        <v>6</v>
      </c>
      <c r="B109" s="5"/>
      <c r="C109" s="33">
        <f>SUM('lainat 2008-2012'!C109/'kokoelma 2008-2012'!C109)</f>
        <v>4.276595744680851</v>
      </c>
      <c r="D109" s="33">
        <f>SUM('lainat 2008-2012'!D109/'kokoelma 2008-2012'!D109)</f>
        <v>2.5232558139534884</v>
      </c>
      <c r="E109" s="33">
        <f>SUM('lainat 2008-2012'!E109/'kokoelma 2008-2012'!E109)</f>
        <v>2.090909090909091</v>
      </c>
      <c r="F109" s="33">
        <f>SUM('lainat 2008-2012'!F109/'kokoelma 2008-2012'!F109)</f>
        <v>1.4795918367346939</v>
      </c>
      <c r="G109" s="33">
        <f>SUM('lainat 2008-2012'!G109/'kokoelma 2008-2012'!G109)</f>
        <v>2.683673469387755</v>
      </c>
    </row>
    <row r="110" spans="1:7" ht="12.75">
      <c r="A110" s="5" t="s">
        <v>7</v>
      </c>
      <c r="B110" s="5"/>
      <c r="C110" s="33">
        <f>SUM('lainat 2008-2012'!C110/'kokoelma 2008-2012'!C110)</f>
        <v>3.4242424242424243</v>
      </c>
      <c r="D110" s="33">
        <f>SUM('lainat 2008-2012'!D110/'kokoelma 2008-2012'!D110)</f>
        <v>3.2967032967032965</v>
      </c>
      <c r="E110" s="33">
        <f>SUM('lainat 2008-2012'!E110/'kokoelma 2008-2012'!E110)</f>
        <v>2.826530612244898</v>
      </c>
      <c r="F110" s="33">
        <f>SUM('lainat 2008-2012'!F110/'kokoelma 2008-2012'!F110)</f>
        <v>1.7863247863247864</v>
      </c>
      <c r="G110" s="33">
        <f>SUM('lainat 2008-2012'!G110/'kokoelma 2008-2012'!G110)</f>
        <v>2.4107142857142856</v>
      </c>
    </row>
    <row r="111" spans="1:7" ht="12.75" hidden="1">
      <c r="A111" s="5" t="s">
        <v>13</v>
      </c>
      <c r="B111" s="5"/>
      <c r="C111" s="33" t="e">
        <f>SUM('lainat 2008-2012'!C111/'kokoelma 2008-2012'!C111)</f>
        <v>#DIV/0!</v>
      </c>
      <c r="D111" s="33" t="e">
        <f>SUM('lainat 2008-2012'!D111/'kokoelma 2008-2012'!D111)</f>
        <v>#DIV/0!</v>
      </c>
      <c r="E111" s="33">
        <f>SUM('lainat 2008-2012'!E111/'kokoelma 2008-2012'!E111)</f>
        <v>1</v>
      </c>
      <c r="F111" s="33">
        <f>SUM('lainat 2008-2012'!F111/'kokoelma 2008-2012'!F111)</f>
        <v>2</v>
      </c>
      <c r="G111" s="33">
        <f>SUM('lainat 2008-2012'!G111/'kokoelma 2008-2012'!G111)</f>
        <v>3</v>
      </c>
    </row>
    <row r="112" spans="1:7" ht="12.75">
      <c r="A112" s="5" t="s">
        <v>22</v>
      </c>
      <c r="B112" s="5"/>
      <c r="C112" s="33">
        <f>SUM('lainat 2008-2012'!C112/'kokoelma 2008-2012'!C112)</f>
        <v>1.4545454545454546</v>
      </c>
      <c r="D112" s="33">
        <f>SUM('lainat 2008-2012'!D112/'kokoelma 2008-2012'!D112)</f>
        <v>1.0625</v>
      </c>
      <c r="E112" s="33">
        <f>SUM('lainat 2008-2012'!E112/'kokoelma 2008-2012'!E112)</f>
        <v>3.4</v>
      </c>
      <c r="F112" s="33">
        <f>SUM('lainat 2008-2012'!F112/'kokoelma 2008-2012'!F112)</f>
        <v>5.4</v>
      </c>
      <c r="G112" s="33">
        <f>SUM('lainat 2008-2012'!G112/'kokoelma 2008-2012'!G112)</f>
        <v>5.72</v>
      </c>
    </row>
    <row r="113" spans="1:7" ht="12.75">
      <c r="A113" s="5" t="s">
        <v>23</v>
      </c>
      <c r="B113" s="5"/>
      <c r="C113" s="33">
        <f>SUM('lainat 2008-2012'!C113/'kokoelma 2008-2012'!C113)</f>
        <v>2.9411764705882355</v>
      </c>
      <c r="D113" s="33">
        <f>SUM('lainat 2008-2012'!D113/'kokoelma 2008-2012'!D113)</f>
        <v>2.235294117647059</v>
      </c>
      <c r="E113" s="33">
        <f>SUM('lainat 2008-2012'!E113/'kokoelma 2008-2012'!E113)</f>
        <v>2.176470588235294</v>
      </c>
      <c r="F113" s="33">
        <f>SUM('lainat 2008-2012'!F113/'kokoelma 2008-2012'!F113)</f>
        <v>2.5294117647058822</v>
      </c>
      <c r="G113" s="33">
        <f>SUM('lainat 2008-2012'!G113/'kokoelma 2008-2012'!G113)</f>
        <v>1.3333333333333333</v>
      </c>
    </row>
    <row r="114" spans="1:7" ht="15" customHeight="1">
      <c r="A114" s="8" t="s">
        <v>14</v>
      </c>
      <c r="B114" s="8"/>
      <c r="C114" s="16">
        <f>SUM('lainat 2008-2012'!C114/'kokoelma 2008-2012'!C114)</f>
        <v>3.9779179810725553</v>
      </c>
      <c r="D114" s="16">
        <f>SUM('lainat 2008-2012'!D114/'kokoelma 2008-2012'!D114)</f>
        <v>2.890728476821192</v>
      </c>
      <c r="E114" s="16">
        <f>SUM('lainat 2008-2012'!E114/'kokoelma 2008-2012'!E114)</f>
        <v>2.3645161290322583</v>
      </c>
      <c r="F114" s="16">
        <f>SUM('lainat 2008-2012'!F114/'kokoelma 2008-2012'!F114)</f>
        <v>2.055045871559633</v>
      </c>
      <c r="G114" s="16">
        <f>SUM('lainat 2008-2012'!G114/'kokoelma 2008-2012'!G114)</f>
        <v>2.5286624203821657</v>
      </c>
    </row>
    <row r="115" spans="1:7" ht="16.5">
      <c r="A115" s="4" t="s">
        <v>36</v>
      </c>
      <c r="B115" s="4"/>
      <c r="C115" s="33"/>
      <c r="D115" s="33"/>
      <c r="E115" s="33"/>
      <c r="F115" s="33"/>
      <c r="G115" s="33"/>
    </row>
    <row r="116" spans="1:7" ht="12.75">
      <c r="A116" t="s">
        <v>37</v>
      </c>
      <c r="C116" s="33">
        <f>SUM('lainat 2008-2012'!C116/'kokoelma 2008-2012'!C116)</f>
        <v>4.502435629784273</v>
      </c>
      <c r="D116" s="33">
        <f>SUM('lainat 2008-2012'!D116/'kokoelma 2008-2012'!D116)</f>
        <v>4.658282740676496</v>
      </c>
      <c r="E116" s="33">
        <f>SUM('lainat 2008-2012'!E116/'kokoelma 2008-2012'!E116)</f>
        <v>3.274235355106273</v>
      </c>
      <c r="F116" s="33">
        <f>SUM('lainat 2008-2012'!F116/'kokoelma 2008-2012'!F116)</f>
        <v>3.296071094480823</v>
      </c>
      <c r="G116" s="33">
        <f>SUM('lainat 2008-2012'!G116/'kokoelma 2008-2012'!G116)</f>
        <v>2.5732682060390766</v>
      </c>
    </row>
    <row r="117" spans="1:7" ht="12.75">
      <c r="A117" t="s">
        <v>38</v>
      </c>
      <c r="C117" s="33">
        <f>SUM('lainat 2008-2012'!C117/'kokoelma 2008-2012'!C117)</f>
        <v>0</v>
      </c>
      <c r="D117" s="33">
        <f>SUM('lainat 2008-2012'!D117/'kokoelma 2008-2012'!D117)</f>
        <v>0.008771929824561403</v>
      </c>
      <c r="E117" s="33">
        <f>SUM('lainat 2008-2012'!E117/'kokoelma 2008-2012'!E117)</f>
        <v>0.028169014084507043</v>
      </c>
      <c r="F117" s="33">
        <f>SUM('lainat 2008-2012'!F117/'kokoelma 2008-2012'!F117)</f>
        <v>0</v>
      </c>
      <c r="G117" s="33">
        <f>SUM('lainat 2008-2012'!G117/'kokoelma 2008-2012'!G117)</f>
        <v>0.007142857142857143</v>
      </c>
    </row>
    <row r="118" spans="1:7" ht="12.75">
      <c r="A118" s="11" t="s">
        <v>24</v>
      </c>
      <c r="B118" s="11"/>
      <c r="C118" s="33">
        <f>SUM('lainat 2008-2012'!C118/'kokoelma 2008-2012'!C118)</f>
        <v>2.5892018779342725</v>
      </c>
      <c r="D118" s="33">
        <f>SUM('lainat 2008-2012'!D118/'kokoelma 2008-2012'!D118)</f>
        <v>2.879432624113475</v>
      </c>
      <c r="E118" s="33">
        <f>SUM('lainat 2008-2012'!E118/'kokoelma 2008-2012'!E118)</f>
        <v>3.1032028469750887</v>
      </c>
      <c r="F118" s="33">
        <f>SUM('lainat 2008-2012'!F118/'kokoelma 2008-2012'!F118)</f>
        <v>2.7452107279693485</v>
      </c>
      <c r="G118" s="33">
        <f>SUM('lainat 2008-2012'!G118/'kokoelma 2008-2012'!G118)</f>
        <v>3.1537162162162162</v>
      </c>
    </row>
    <row r="119" spans="1:7" ht="15.75" customHeight="1">
      <c r="A119" s="8" t="s">
        <v>14</v>
      </c>
      <c r="B119" s="8"/>
      <c r="C119" s="16">
        <f>SUM('lainat 2008-2012'!C119/'kokoelma 2008-2012'!C119)</f>
        <v>3.8422120750887876</v>
      </c>
      <c r="D119" s="16">
        <f>SUM('lainat 2008-2012'!D119/'kokoelma 2008-2012'!D119)</f>
        <v>3.820862916439104</v>
      </c>
      <c r="E119" s="16">
        <f>SUM('lainat 2008-2012'!E119/'kokoelma 2008-2012'!E119)</f>
        <v>3.0626661602734524</v>
      </c>
      <c r="F119" s="16">
        <f>SUM('lainat 2008-2012'!F119/'kokoelma 2008-2012'!F119)</f>
        <v>3.0264097073518914</v>
      </c>
      <c r="G119" s="16">
        <f>SUM('lainat 2008-2012'!G119/'kokoelma 2008-2012'!G119)</f>
        <v>2.568029490616622</v>
      </c>
    </row>
    <row r="120" spans="1:7" ht="16.5">
      <c r="A120" s="4" t="s">
        <v>39</v>
      </c>
      <c r="B120" s="4"/>
      <c r="C120" s="33"/>
      <c r="D120" s="33"/>
      <c r="E120" s="33"/>
      <c r="F120" s="33"/>
      <c r="G120" s="33"/>
    </row>
    <row r="121" spans="1:7" ht="12.75">
      <c r="A121" s="5" t="s">
        <v>25</v>
      </c>
      <c r="B121" s="5"/>
      <c r="C121" s="33">
        <f>SUM('lainat 2008-2012'!C121/'kokoelma 2008-2012'!C121)</f>
        <v>1.4888103651354534</v>
      </c>
      <c r="D121" s="33">
        <f>SUM('lainat 2008-2012'!D121/'kokoelma 2008-2012'!D121)</f>
        <v>1.443207126948775</v>
      </c>
      <c r="E121" s="33">
        <f>SUM('lainat 2008-2012'!E121/'kokoelma 2008-2012'!E121)</f>
        <v>0.989430894308943</v>
      </c>
      <c r="F121" s="33">
        <f>SUM('lainat 2008-2012'!F121/'kokoelma 2008-2012'!F121)</f>
        <v>0.885140562248996</v>
      </c>
      <c r="G121" s="33">
        <f>SUM('lainat 2008-2012'!G121/'kokoelma 2008-2012'!G121)</f>
        <v>0.9073170731707317</v>
      </c>
    </row>
    <row r="122" spans="1:7" ht="12.75">
      <c r="A122" s="5" t="s">
        <v>24</v>
      </c>
      <c r="B122" s="5"/>
      <c r="C122" s="33">
        <f>SUM('lainat 2008-2012'!C122/'kokoelma 2008-2012'!C122)</f>
        <v>2.6018518518518516</v>
      </c>
      <c r="D122" s="33">
        <f>SUM('lainat 2008-2012'!D122/'kokoelma 2008-2012'!D122)</f>
        <v>2.912280701754386</v>
      </c>
      <c r="E122" s="33">
        <f>SUM('lainat 2008-2012'!E122/'kokoelma 2008-2012'!E122)</f>
        <v>2.1044776119402986</v>
      </c>
      <c r="F122" s="33">
        <f>SUM('lainat 2008-2012'!F122/'kokoelma 2008-2012'!F122)</f>
        <v>1.6551724137931034</v>
      </c>
      <c r="G122" s="33">
        <f>SUM('lainat 2008-2012'!G122/'kokoelma 2008-2012'!G122)</f>
        <v>1.870503597122302</v>
      </c>
    </row>
    <row r="123" spans="1:7" ht="15.75" customHeight="1">
      <c r="A123" s="8" t="s">
        <v>14</v>
      </c>
      <c r="B123" s="8"/>
      <c r="C123" s="16">
        <f>SUM('lainat 2008-2012'!C123/'kokoelma 2008-2012'!C123)</f>
        <v>1.6144200626959249</v>
      </c>
      <c r="D123" s="16">
        <f>SUM('lainat 2008-2012'!D123/'kokoelma 2008-2012'!D123)</f>
        <v>1.608695652173913</v>
      </c>
      <c r="E123" s="16">
        <f>SUM('lainat 2008-2012'!E123/'kokoelma 2008-2012'!E123)</f>
        <v>1.098973607038123</v>
      </c>
      <c r="F123" s="16">
        <f>SUM('lainat 2008-2012'!F123/'kokoelma 2008-2012'!F123)</f>
        <v>0.9654676258992806</v>
      </c>
      <c r="G123" s="16">
        <f>SUM('lainat 2008-2012'!G123/'kokoelma 2008-2012'!G123)</f>
        <v>1.0051132213294376</v>
      </c>
    </row>
    <row r="124" spans="1:7" ht="16.5">
      <c r="A124" s="4" t="s">
        <v>40</v>
      </c>
      <c r="B124" s="4"/>
      <c r="C124" s="33"/>
      <c r="D124" s="33"/>
      <c r="E124" s="33"/>
      <c r="F124" s="33"/>
      <c r="G124" s="33"/>
    </row>
    <row r="125" spans="1:7" ht="12.75">
      <c r="A125" s="5" t="s">
        <v>3</v>
      </c>
      <c r="B125" s="5"/>
      <c r="C125" s="33">
        <f>SUM('lainat 2008-2012'!C125/'kokoelma 2008-2012'!C125)</f>
        <v>3.3333333333333335</v>
      </c>
      <c r="D125" s="33">
        <f>SUM('lainat 2008-2012'!D125/'kokoelma 2008-2012'!D125)</f>
        <v>2.015873015873016</v>
      </c>
      <c r="E125" s="33">
        <f>SUM('lainat 2008-2012'!E125/'kokoelma 2008-2012'!E125)</f>
        <v>1.558139534883721</v>
      </c>
      <c r="F125" s="33">
        <f>SUM('lainat 2008-2012'!F125/'kokoelma 2008-2012'!F125)</f>
        <v>1.2023809523809523</v>
      </c>
      <c r="G125" s="33">
        <f>SUM('lainat 2008-2012'!G125/'kokoelma 2008-2012'!G125)</f>
        <v>1.5108695652173914</v>
      </c>
    </row>
    <row r="126" spans="1:7" ht="12.75">
      <c r="A126" t="s">
        <v>81</v>
      </c>
      <c r="B126" s="5"/>
      <c r="C126" s="33">
        <f>SUM('lainat 2008-2012'!C126/'kokoelma 2008-2012'!C126)</f>
        <v>1.6785714285714286</v>
      </c>
      <c r="D126" s="33">
        <f>SUM('lainat 2008-2012'!D126/'kokoelma 2008-2012'!D126)</f>
        <v>0.9642857142857143</v>
      </c>
      <c r="E126" s="33">
        <f>SUM('lainat 2008-2012'!E126/'kokoelma 2008-2012'!E126)</f>
        <v>1.3103448275862069</v>
      </c>
      <c r="F126" s="33">
        <f>SUM('lainat 2008-2012'!F126/'kokoelma 2008-2012'!F126)</f>
        <v>1.7692307692307692</v>
      </c>
      <c r="G126" s="33">
        <f>SUM('lainat 2008-2012'!G126/'kokoelma 2008-2012'!G126)</f>
        <v>1.1666666666666667</v>
      </c>
    </row>
    <row r="127" spans="1:7" ht="12.75">
      <c r="A127" s="5" t="s">
        <v>82</v>
      </c>
      <c r="B127" s="5"/>
      <c r="C127" s="33">
        <f>SUM('lainat 2008-2012'!C127/'kokoelma 2008-2012'!C127)</f>
        <v>5.045731707317073</v>
      </c>
      <c r="D127" s="33">
        <f>SUM('lainat 2008-2012'!D127/'kokoelma 2008-2012'!D127)</f>
        <v>4.480645161290322</v>
      </c>
      <c r="E127" s="33">
        <f>SUM('lainat 2008-2012'!E127/'kokoelma 2008-2012'!E127)</f>
        <v>5.9021739130434785</v>
      </c>
      <c r="F127" s="33">
        <f>SUM('lainat 2008-2012'!F127/'kokoelma 2008-2012'!F127)</f>
        <v>6.7974683544303796</v>
      </c>
      <c r="G127" s="33">
        <f>SUM('lainat 2008-2012'!G127/'kokoelma 2008-2012'!G127)</f>
        <v>6.834042553191489</v>
      </c>
    </row>
    <row r="128" spans="1:7" ht="12.75" hidden="1">
      <c r="A128" s="5" t="s">
        <v>84</v>
      </c>
      <c r="B128" s="1"/>
      <c r="C128" s="33">
        <f>SUM('lainat 2008-2012'!C128/'kokoelma 2008-2012'!C128)</f>
        <v>0</v>
      </c>
      <c r="D128" s="33">
        <f>SUM('lainat 2008-2012'!D128/'kokoelma 2008-2012'!D128)</f>
        <v>0</v>
      </c>
      <c r="E128" s="33">
        <f>SUM('lainat 2008-2012'!E128/'kokoelma 2008-2012'!E128)</f>
        <v>0</v>
      </c>
      <c r="F128" s="33">
        <f>SUM('lainat 2008-2012'!F128/'kokoelma 2008-2012'!F128)</f>
        <v>0</v>
      </c>
      <c r="G128" s="33">
        <f>SUM('lainat 2008-2012'!G128/'kokoelma 2008-2012'!G128)</f>
        <v>0</v>
      </c>
    </row>
    <row r="129" spans="1:7" ht="15" customHeight="1">
      <c r="A129" s="8" t="s">
        <v>14</v>
      </c>
      <c r="B129" s="8"/>
      <c r="C129" s="16">
        <f>SUM('lainat 2008-2012'!C129/'kokoelma 2008-2012'!C129)</f>
        <v>4.293453724604966</v>
      </c>
      <c r="D129" s="16">
        <f>SUM('lainat 2008-2012'!D129/'kokoelma 2008-2012'!D129)</f>
        <v>3.6051401869158877</v>
      </c>
      <c r="E129" s="16">
        <f>SUM('lainat 2008-2012'!E129/'kokoelma 2008-2012'!E129)</f>
        <v>4.3086124401913874</v>
      </c>
      <c r="F129" s="16">
        <f>SUM('lainat 2008-2012'!F129/'kokoelma 2008-2012'!F129)</f>
        <v>4.688</v>
      </c>
      <c r="G129" s="16">
        <f>SUM('lainat 2008-2012'!G129/'kokoelma 2008-2012'!G129)</f>
        <v>4.678100263852243</v>
      </c>
    </row>
    <row r="130" spans="1:7" ht="16.5">
      <c r="A130" s="4" t="s">
        <v>41</v>
      </c>
      <c r="B130" s="4"/>
      <c r="C130" s="33"/>
      <c r="D130" s="33"/>
      <c r="E130" s="33"/>
      <c r="F130" s="33"/>
      <c r="G130" s="33"/>
    </row>
    <row r="131" spans="1:7" ht="12.75">
      <c r="A131" s="5" t="s">
        <v>3</v>
      </c>
      <c r="B131" s="5"/>
      <c r="C131" s="33">
        <f>SUM('lainat 2008-2012'!C131/'kokoelma 2008-2012'!C131)</f>
        <v>3</v>
      </c>
      <c r="D131" s="33">
        <f>SUM('lainat 2008-2012'!D131/'kokoelma 2008-2012'!D131)</f>
        <v>4.5</v>
      </c>
      <c r="E131" s="33">
        <f>SUM('lainat 2008-2012'!E131/'kokoelma 2008-2012'!E131)</f>
        <v>0.5</v>
      </c>
      <c r="F131" s="33">
        <f>SUM('lainat 2008-2012'!F131/'kokoelma 2008-2012'!F131)</f>
        <v>0.6666666666666666</v>
      </c>
      <c r="G131" s="33">
        <f>SUM('lainat 2008-2012'!G131/'kokoelma 2008-2012'!G131)</f>
        <v>0</v>
      </c>
    </row>
    <row r="132" spans="1:7" ht="12.75">
      <c r="A132" t="s">
        <v>81</v>
      </c>
      <c r="B132" s="5"/>
      <c r="C132" s="33">
        <f>SUM('lainat 2008-2012'!C132/'kokoelma 2008-2012'!C132)</f>
        <v>3.111111111111111</v>
      </c>
      <c r="D132" s="33">
        <f>SUM('lainat 2008-2012'!D132/'kokoelma 2008-2012'!D132)</f>
        <v>3.2222222222222223</v>
      </c>
      <c r="E132" s="33">
        <f>SUM('lainat 2008-2012'!E132/'kokoelma 2008-2012'!E132)</f>
        <v>2.75</v>
      </c>
      <c r="F132" s="33">
        <f>SUM('lainat 2008-2012'!F132/'kokoelma 2008-2012'!F132)</f>
        <v>3.3</v>
      </c>
      <c r="G132" s="33">
        <f>SUM('lainat 2008-2012'!G132/'kokoelma 2008-2012'!G132)</f>
        <v>4.222222222222222</v>
      </c>
    </row>
    <row r="133" spans="1:7" ht="12.75">
      <c r="A133" s="5" t="s">
        <v>82</v>
      </c>
      <c r="B133" s="5"/>
      <c r="C133" s="33">
        <f>SUM('lainat 2008-2012'!C133/'kokoelma 2008-2012'!C133)</f>
        <v>7.248447204968944</v>
      </c>
      <c r="D133" s="33">
        <f>SUM('lainat 2008-2012'!D133/'kokoelma 2008-2012'!D133)</f>
        <v>7.6879432624113475</v>
      </c>
      <c r="E133" s="33">
        <f>SUM('lainat 2008-2012'!E133/'kokoelma 2008-2012'!E133)</f>
        <v>8.106666666666667</v>
      </c>
      <c r="F133" s="33">
        <f>SUM('lainat 2008-2012'!F133/'kokoelma 2008-2012'!F133)</f>
        <v>7.47741935483871</v>
      </c>
      <c r="G133" s="33">
        <f>SUM('lainat 2008-2012'!G133/'kokoelma 2008-2012'!G133)</f>
        <v>5.889705882352941</v>
      </c>
    </row>
    <row r="134" spans="1:7" ht="12.75">
      <c r="A134" s="5" t="s">
        <v>83</v>
      </c>
      <c r="B134" s="1"/>
      <c r="C134" s="33">
        <f>SUM('lainat 2008-2012'!C134/'kokoelma 2008-2012'!C134)</f>
        <v>4.612068965517241</v>
      </c>
      <c r="D134" s="33">
        <f>SUM('lainat 2008-2012'!D134/'kokoelma 2008-2012'!D134)</f>
        <v>5.027272727272727</v>
      </c>
      <c r="E134" s="33">
        <f>SUM('lainat 2008-2012'!E134/'kokoelma 2008-2012'!E134)</f>
        <v>6.371134020618556</v>
      </c>
      <c r="F134" s="33">
        <f>SUM('lainat 2008-2012'!F134/'kokoelma 2008-2012'!F134)</f>
        <v>7.350515463917525</v>
      </c>
      <c r="G134" s="33">
        <f>SUM('lainat 2008-2012'!G134/'kokoelma 2008-2012'!G134)</f>
        <v>7.088888888888889</v>
      </c>
    </row>
    <row r="135" spans="1:7" ht="12.75">
      <c r="A135" s="5" t="s">
        <v>84</v>
      </c>
      <c r="B135" s="1"/>
      <c r="C135" s="33">
        <f>SUM('lainat 2008-2012'!C135/'kokoelma 2008-2012'!C135)</f>
        <v>9</v>
      </c>
      <c r="D135" s="33">
        <f>SUM('lainat 2008-2012'!D135/'kokoelma 2008-2012'!D135)</f>
        <v>9.5</v>
      </c>
      <c r="E135" s="33">
        <f>SUM('lainat 2008-2012'!E135/'kokoelma 2008-2012'!E135)</f>
        <v>4</v>
      </c>
      <c r="F135" s="33">
        <f>SUM('lainat 2008-2012'!F135/'kokoelma 2008-2012'!F135)</f>
        <v>3.6363636363636362</v>
      </c>
      <c r="G135" s="33">
        <f>SUM('lainat 2008-2012'!G135/'kokoelma 2008-2012'!G135)</f>
        <v>2.909090909090909</v>
      </c>
    </row>
    <row r="136" spans="1:7" ht="15.75" customHeight="1">
      <c r="A136" s="8" t="s">
        <v>14</v>
      </c>
      <c r="B136" s="8"/>
      <c r="C136" s="16">
        <f>SUM('lainat 2008-2012'!C136/'kokoelma 2008-2012'!C136)</f>
        <v>6.027397260273973</v>
      </c>
      <c r="D136" s="16">
        <f>SUM('lainat 2008-2012'!D136/'kokoelma 2008-2012'!D136)</f>
        <v>6.402255639097745</v>
      </c>
      <c r="E136" s="16">
        <f>SUM('lainat 2008-2012'!E136/'kokoelma 2008-2012'!E136)</f>
        <v>7.140151515151516</v>
      </c>
      <c r="F136" s="16">
        <f>SUM('lainat 2008-2012'!F136/'kokoelma 2008-2012'!F136)</f>
        <v>7.054347826086956</v>
      </c>
      <c r="G136" s="16">
        <f>SUM('lainat 2008-2012'!G136/'kokoelma 2008-2012'!G136)</f>
        <v>5.848837209302325</v>
      </c>
    </row>
    <row r="137" spans="1:7" ht="16.5">
      <c r="A137" s="4" t="s">
        <v>42</v>
      </c>
      <c r="B137" s="4"/>
      <c r="C137" s="33"/>
      <c r="D137" s="33"/>
      <c r="E137" s="33"/>
      <c r="F137" s="33"/>
      <c r="G137" s="33"/>
    </row>
    <row r="138" spans="1:7" ht="12.75">
      <c r="A138" s="5" t="s">
        <v>25</v>
      </c>
      <c r="B138" s="5"/>
      <c r="C138" s="33">
        <f>SUM('lainat 2008-2012'!C138/'kokoelma 2008-2012'!C138)</f>
        <v>2.824653922214898</v>
      </c>
      <c r="D138" s="33">
        <f>SUM('lainat 2008-2012'!D138/'kokoelma 2008-2012'!D138)</f>
        <v>2.989782016348774</v>
      </c>
      <c r="E138" s="33">
        <f>SUM('lainat 2008-2012'!E138/'kokoelma 2008-2012'!E138)</f>
        <v>3.158125915080527</v>
      </c>
      <c r="F138" s="33">
        <f>SUM('lainat 2008-2012'!F138/'kokoelma 2008-2012'!F138)</f>
        <v>2.7466996699669965</v>
      </c>
      <c r="G138" s="33">
        <f>SUM('lainat 2008-2012'!G138/'kokoelma 2008-2012'!G138)</f>
        <v>3.7720659553831233</v>
      </c>
    </row>
    <row r="139" spans="1:7" ht="12.75">
      <c r="A139" s="5" t="s">
        <v>24</v>
      </c>
      <c r="B139" s="5"/>
      <c r="C139" s="33">
        <f>SUM('lainat 2008-2012'!C139/'kokoelma 2008-2012'!C139)</f>
        <v>4.043859649122807</v>
      </c>
      <c r="D139" s="33">
        <f>SUM('lainat 2008-2012'!D139/'kokoelma 2008-2012'!D139)</f>
        <v>5.192660550458716</v>
      </c>
      <c r="E139" s="33">
        <f>SUM('lainat 2008-2012'!E139/'kokoelma 2008-2012'!E139)</f>
        <v>6.053921568627451</v>
      </c>
      <c r="F139" s="33">
        <f>SUM('lainat 2008-2012'!F139/'kokoelma 2008-2012'!F139)</f>
        <v>2.9152542372881354</v>
      </c>
      <c r="G139" s="33">
        <f>SUM('lainat 2008-2012'!G139/'kokoelma 2008-2012'!G139)</f>
        <v>4.560509554140127</v>
      </c>
    </row>
    <row r="140" spans="1:7" ht="14.25" customHeight="1">
      <c r="A140" s="8" t="s">
        <v>14</v>
      </c>
      <c r="B140" s="8"/>
      <c r="C140" s="16">
        <f>SUM('lainat 2008-2012'!C140/'kokoelma 2008-2012'!C140)</f>
        <v>2.983954154727794</v>
      </c>
      <c r="D140" s="16">
        <f>SUM('lainat 2008-2012'!D140/'kokoelma 2008-2012'!D140)</f>
        <v>3.274614472123369</v>
      </c>
      <c r="E140" s="16">
        <f>SUM('lainat 2008-2012'!E140/'kokoelma 2008-2012'!E140)</f>
        <v>3.534394904458599</v>
      </c>
      <c r="F140" s="16">
        <f>SUM('lainat 2008-2012'!F140/'kokoelma 2008-2012'!F140)</f>
        <v>3.0180115273775217</v>
      </c>
      <c r="G140" s="16">
        <f>SUM('lainat 2008-2012'!G140/'kokoelma 2008-2012'!G140)</f>
        <v>3.8762626262626263</v>
      </c>
    </row>
    <row r="141" spans="1:7" ht="16.5">
      <c r="A141" s="4" t="s">
        <v>43</v>
      </c>
      <c r="B141" s="4"/>
      <c r="C141" s="33"/>
      <c r="D141" s="33"/>
      <c r="E141" s="33"/>
      <c r="F141" s="33"/>
      <c r="G141" s="33"/>
    </row>
    <row r="142" spans="1:7" ht="12.75">
      <c r="A142" s="5" t="s">
        <v>25</v>
      </c>
      <c r="B142" s="5"/>
      <c r="C142" s="33">
        <f>SUM('lainat 2008-2012'!C142/'kokoelma 2008-2012'!C142)</f>
        <v>9.151832460732985</v>
      </c>
      <c r="D142" s="33">
        <f>SUM('lainat 2008-2012'!D142/'kokoelma 2008-2012'!D142)</f>
        <v>8.851595006934813</v>
      </c>
      <c r="E142" s="33">
        <f>SUM('lainat 2008-2012'!E142/'kokoelma 2008-2012'!E142)</f>
        <v>11.695255474452555</v>
      </c>
      <c r="F142" s="33">
        <f>SUM('lainat 2008-2012'!F142/'kokoelma 2008-2012'!F142)</f>
        <v>12.337053571428571</v>
      </c>
      <c r="G142" s="33">
        <f>SUM('lainat 2008-2012'!G142/'kokoelma 2008-2012'!G142)</f>
        <v>16.68820224719101</v>
      </c>
    </row>
    <row r="143" spans="1:7" ht="12.75">
      <c r="A143" s="5" t="s">
        <v>24</v>
      </c>
      <c r="B143" s="5"/>
      <c r="C143" s="33">
        <f>SUM('lainat 2008-2012'!C143/'kokoelma 2008-2012'!C143)</f>
        <v>20.23611111111111</v>
      </c>
      <c r="D143" s="33">
        <f>SUM('lainat 2008-2012'!D143/'kokoelma 2008-2012'!D143)</f>
        <v>17.698492462311556</v>
      </c>
      <c r="E143" s="33">
        <f>SUM('lainat 2008-2012'!E143/'kokoelma 2008-2012'!E143)</f>
        <v>17.624733475479744</v>
      </c>
      <c r="F143" s="33">
        <f>SUM('lainat 2008-2012'!F143/'kokoelma 2008-2012'!F143)</f>
        <v>18.957831325301203</v>
      </c>
      <c r="G143" s="33">
        <f>SUM('lainat 2008-2012'!G143/'kokoelma 2008-2012'!G143)</f>
        <v>21.313304721030043</v>
      </c>
    </row>
    <row r="144" spans="1:7" ht="15.75" customHeight="1">
      <c r="A144" s="8" t="s">
        <v>14</v>
      </c>
      <c r="B144" s="8"/>
      <c r="C144" s="16">
        <f>SUM('lainat 2008-2012'!C144/'kokoelma 2008-2012'!C144)</f>
        <v>14.238668555240793</v>
      </c>
      <c r="D144" s="16">
        <f>SUM('lainat 2008-2012'!D144/'kokoelma 2008-2012'!D144)</f>
        <v>12.858877086494688</v>
      </c>
      <c r="E144" s="16">
        <f>SUM('lainat 2008-2012'!E144/'kokoelma 2008-2012'!E144)</f>
        <v>14.42969518190757</v>
      </c>
      <c r="F144" s="16">
        <f>SUM('lainat 2008-2012'!F144/'kokoelma 2008-2012'!F144)</f>
        <v>15.351948051948051</v>
      </c>
      <c r="G144" s="16">
        <f>SUM('lainat 2008-2012'!G144/'kokoelma 2008-2012'!G144)</f>
        <v>18.517826825127333</v>
      </c>
    </row>
    <row r="145" spans="1:7" ht="16.5">
      <c r="A145" s="4" t="s">
        <v>44</v>
      </c>
      <c r="B145" s="4"/>
      <c r="C145" s="33"/>
      <c r="D145" s="33"/>
      <c r="E145" s="33"/>
      <c r="F145" s="33"/>
      <c r="G145" s="33"/>
    </row>
    <row r="146" spans="1:7" ht="12.75">
      <c r="A146" s="5" t="s">
        <v>25</v>
      </c>
      <c r="B146" s="5"/>
      <c r="C146" s="33">
        <f>SUM('lainat 2008-2012'!C146/'kokoelma 2008-2012'!C146)</f>
        <v>9.88888888888889</v>
      </c>
      <c r="D146" s="33">
        <f>SUM('lainat 2008-2012'!D146/'kokoelma 2008-2012'!D146)</f>
        <v>7.490566037735849</v>
      </c>
      <c r="E146" s="33">
        <f>SUM('lainat 2008-2012'!E146/'kokoelma 2008-2012'!E146)</f>
        <v>14.571428571428571</v>
      </c>
      <c r="F146" s="33" t="e">
        <f>SUM('lainat 2008-2012'!F146/'kokoelma 2008-2012'!F146)</f>
        <v>#DIV/0!</v>
      </c>
      <c r="G146" s="33" t="e">
        <f>SUM('lainat 2008-2012'!G146/'kokoelma 2008-2012'!G146)</f>
        <v>#DIV/0!</v>
      </c>
    </row>
    <row r="147" spans="1:7" ht="12.75">
      <c r="A147" s="5" t="s">
        <v>24</v>
      </c>
      <c r="B147" s="5"/>
      <c r="C147" s="33">
        <f>SUM('lainat 2008-2012'!C147/'kokoelma 2008-2012'!C147)</f>
        <v>12.805555555555555</v>
      </c>
      <c r="D147" s="33">
        <f>SUM('lainat 2008-2012'!D147/'kokoelma 2008-2012'!D147)</f>
        <v>6.68</v>
      </c>
      <c r="E147" s="33">
        <f>SUM('lainat 2008-2012'!E147/'kokoelma 2008-2012'!E147)</f>
        <v>11.076923076923077</v>
      </c>
      <c r="F147" s="33">
        <f>SUM('lainat 2008-2012'!F147/'kokoelma 2008-2012'!F147)</f>
        <v>0</v>
      </c>
      <c r="G147" s="33" t="e">
        <f>SUM('lainat 2008-2012'!G147/'kokoelma 2008-2012'!G147)</f>
        <v>#DIV/0!</v>
      </c>
    </row>
    <row r="148" spans="1:7" ht="17.25" customHeight="1">
      <c r="A148" s="8" t="s">
        <v>14</v>
      </c>
      <c r="B148" s="8"/>
      <c r="C148" s="16">
        <f>SUM('lainat 2008-2012'!C148/'kokoelma 2008-2012'!C148)</f>
        <v>10.86111111111111</v>
      </c>
      <c r="D148" s="16">
        <f>SUM('lainat 2008-2012'!D148/'kokoelma 2008-2012'!D148)</f>
        <v>7.230769230769231</v>
      </c>
      <c r="E148" s="16">
        <f>SUM('lainat 2008-2012'!E148/'kokoelma 2008-2012'!E148)</f>
        <v>12.88888888888889</v>
      </c>
      <c r="F148" s="16">
        <f>SUM('lainat 2008-2012'!F148/'kokoelma 2008-2012'!F148)</f>
        <v>0</v>
      </c>
      <c r="G148" s="16"/>
    </row>
    <row r="149" spans="1:7" ht="16.5">
      <c r="A149" s="4" t="s">
        <v>45</v>
      </c>
      <c r="B149" s="4"/>
      <c r="C149" s="33"/>
      <c r="D149" s="33"/>
      <c r="E149" s="33"/>
      <c r="F149" s="33"/>
      <c r="G149" s="33"/>
    </row>
    <row r="150" spans="1:7" ht="12.75">
      <c r="A150" s="5" t="s">
        <v>25</v>
      </c>
      <c r="B150" s="5"/>
      <c r="C150" s="33">
        <f>SUM('lainat 2008-2012'!C150/'kokoelma 2008-2012'!C150)</f>
        <v>0.6585365853658537</v>
      </c>
      <c r="D150" s="33">
        <f>SUM('lainat 2008-2012'!D150/'kokoelma 2008-2012'!D150)</f>
        <v>0.39361702127659576</v>
      </c>
      <c r="E150" s="33">
        <f>SUM('lainat 2008-2012'!E150/'kokoelma 2008-2012'!E150)</f>
        <v>0.4225352112676056</v>
      </c>
      <c r="F150" s="33">
        <f>SUM('lainat 2008-2012'!F150/'kokoelma 2008-2012'!F150)</f>
        <v>0.7901234567901234</v>
      </c>
      <c r="G150" s="33">
        <f>SUM('lainat 2008-2012'!G150/'kokoelma 2008-2012'!G150)</f>
        <v>1.2547425474254743</v>
      </c>
    </row>
    <row r="151" spans="1:7" ht="12.75">
      <c r="A151" s="5" t="s">
        <v>24</v>
      </c>
      <c r="B151" s="5"/>
      <c r="C151" s="33">
        <f>SUM('lainat 2008-2012'!C151/'kokoelma 2008-2012'!C151)</f>
        <v>1.6081081081081081</v>
      </c>
      <c r="D151" s="33">
        <f>SUM('lainat 2008-2012'!D151/'kokoelma 2008-2012'!D151)</f>
        <v>4.769230769230769</v>
      </c>
      <c r="E151" s="33">
        <f>SUM('lainat 2008-2012'!E151/'kokoelma 2008-2012'!E151)</f>
        <v>6.4411764705882355</v>
      </c>
      <c r="F151" s="33">
        <f>SUM('lainat 2008-2012'!F151/'kokoelma 2008-2012'!F151)</f>
        <v>5.0215827338129495</v>
      </c>
      <c r="G151" s="33">
        <f>SUM('lainat 2008-2012'!G151/'kokoelma 2008-2012'!G151)</f>
        <v>6.496402877697841</v>
      </c>
    </row>
    <row r="152" spans="1:7" ht="15" customHeight="1">
      <c r="A152" s="8" t="s">
        <v>14</v>
      </c>
      <c r="B152" s="8"/>
      <c r="C152" s="16">
        <f>SUM('lainat 2008-2012'!C152/'kokoelma 2008-2012'!C152)</f>
        <v>1.108974358974359</v>
      </c>
      <c r="D152" s="16">
        <f>SUM('lainat 2008-2012'!D152/'kokoelma 2008-2012'!D152)</f>
        <v>2.545945945945946</v>
      </c>
      <c r="E152" s="16">
        <f>SUM('lainat 2008-2012'!E152/'kokoelma 2008-2012'!E152)</f>
        <v>2.3714285714285714</v>
      </c>
      <c r="F152" s="16">
        <f>SUM('lainat 2008-2012'!F152/'kokoelma 2008-2012'!F152)</f>
        <v>2.060475161987041</v>
      </c>
      <c r="G152" s="16">
        <f>SUM('lainat 2008-2012'!G152/'kokoelma 2008-2012'!G152)</f>
        <v>2.688976377952756</v>
      </c>
    </row>
    <row r="153" spans="1:7" ht="16.5">
      <c r="A153" s="4" t="s">
        <v>46</v>
      </c>
      <c r="B153" s="4"/>
      <c r="C153" s="33"/>
      <c r="D153" s="33"/>
      <c r="E153" s="33"/>
      <c r="F153" s="33"/>
      <c r="G153" s="33"/>
    </row>
    <row r="154" spans="1:7" ht="12.75">
      <c r="A154" s="5" t="s">
        <v>25</v>
      </c>
      <c r="B154" s="5"/>
      <c r="C154" s="33">
        <f>SUM('lainat 2008-2012'!C154/'kokoelma 2008-2012'!C154)</f>
        <v>1</v>
      </c>
      <c r="D154" s="33">
        <f>SUM('lainat 2008-2012'!D154/'kokoelma 2008-2012'!D154)</f>
        <v>1.6470588235294117</v>
      </c>
      <c r="E154" s="33">
        <f>SUM('lainat 2008-2012'!E154/'kokoelma 2008-2012'!E154)</f>
        <v>1</v>
      </c>
      <c r="F154" s="33">
        <f>SUM('lainat 2008-2012'!F154/'kokoelma 2008-2012'!F154)</f>
        <v>1.0217391304347827</v>
      </c>
      <c r="G154" s="33">
        <f>SUM('lainat 2008-2012'!G154/'kokoelma 2008-2012'!G154)</f>
        <v>1.0857142857142856</v>
      </c>
    </row>
    <row r="155" spans="1:7" ht="12.75">
      <c r="A155" s="5" t="s">
        <v>24</v>
      </c>
      <c r="B155" s="5"/>
      <c r="C155" s="33">
        <f>SUM('lainat 2008-2012'!C155/'kokoelma 2008-2012'!C155)</f>
        <v>8.441441441441441</v>
      </c>
      <c r="D155" s="33">
        <f>SUM('lainat 2008-2012'!D155/'kokoelma 2008-2012'!D155)</f>
        <v>6.666666666666667</v>
      </c>
      <c r="E155" s="33">
        <f>SUM('lainat 2008-2012'!E155/'kokoelma 2008-2012'!E155)</f>
        <v>7.24468085106383</v>
      </c>
      <c r="F155" s="33">
        <f>SUM('lainat 2008-2012'!F155/'kokoelma 2008-2012'!F155)</f>
        <v>8.012658227848101</v>
      </c>
      <c r="G155" s="33">
        <f>SUM('lainat 2008-2012'!G155/'kokoelma 2008-2012'!G155)</f>
        <v>6.815789473684211</v>
      </c>
    </row>
    <row r="156" spans="1:7" ht="15" customHeight="1">
      <c r="A156" s="8" t="s">
        <v>14</v>
      </c>
      <c r="B156" s="8"/>
      <c r="C156" s="16">
        <f>SUM('lainat 2008-2012'!C156/'kokoelma 2008-2012'!C156)</f>
        <v>7.555555555555555</v>
      </c>
      <c r="D156" s="16">
        <f>SUM('lainat 2008-2012'!D156/'kokoelma 2008-2012'!D156)</f>
        <v>6</v>
      </c>
      <c r="E156" s="16">
        <f>SUM('lainat 2008-2012'!E156/'kokoelma 2008-2012'!E156)</f>
        <v>6.017094017094017</v>
      </c>
      <c r="F156" s="16">
        <f>SUM('lainat 2008-2012'!F156/'kokoelma 2008-2012'!F156)</f>
        <v>5.44</v>
      </c>
      <c r="G156" s="16">
        <f>SUM('lainat 2008-2012'!G156/'kokoelma 2008-2012'!G156)</f>
        <v>4.068493150684931</v>
      </c>
    </row>
    <row r="157" spans="1:7" ht="16.5">
      <c r="A157" s="4" t="s">
        <v>47</v>
      </c>
      <c r="B157" s="4"/>
      <c r="C157" s="33"/>
      <c r="D157" s="33"/>
      <c r="E157" s="33"/>
      <c r="F157" s="33"/>
      <c r="G157" s="33"/>
    </row>
    <row r="158" spans="1:7" ht="12.75">
      <c r="A158" s="5" t="s">
        <v>25</v>
      </c>
      <c r="B158" s="5"/>
      <c r="C158" s="33">
        <f>SUM('lainat 2008-2012'!C158/'kokoelma 2008-2012'!C158)</f>
        <v>1.5436893203883495</v>
      </c>
      <c r="D158" s="33">
        <f>SUM('lainat 2008-2012'!D158/'kokoelma 2008-2012'!D158)</f>
        <v>1.5</v>
      </c>
      <c r="E158" s="33">
        <f>SUM('lainat 2008-2012'!E158/'kokoelma 2008-2012'!E158)</f>
        <v>1.3555555555555556</v>
      </c>
      <c r="F158" s="33">
        <f>SUM('lainat 2008-2012'!F158/'kokoelma 2008-2012'!F158)</f>
        <v>1.2352941176470589</v>
      </c>
      <c r="G158" s="33">
        <f>SUM('lainat 2008-2012'!G158/'kokoelma 2008-2012'!G158)</f>
        <v>1.1631578947368422</v>
      </c>
    </row>
    <row r="159" spans="1:7" ht="12.75">
      <c r="A159" s="5" t="s">
        <v>24</v>
      </c>
      <c r="B159" s="5"/>
      <c r="C159" s="33">
        <f>SUM('lainat 2008-2012'!C159/'kokoelma 2008-2012'!C159)</f>
        <v>6.978102189781022</v>
      </c>
      <c r="D159" s="33">
        <f>SUM('lainat 2008-2012'!D159/'kokoelma 2008-2012'!D159)</f>
        <v>5.2615384615384615</v>
      </c>
      <c r="E159" s="33">
        <f>SUM('lainat 2008-2012'!E159/'kokoelma 2008-2012'!E159)</f>
        <v>5.147368421052631</v>
      </c>
      <c r="F159" s="33">
        <f>SUM('lainat 2008-2012'!F159/'kokoelma 2008-2012'!F159)</f>
        <v>8.53012048192771</v>
      </c>
      <c r="G159" s="33">
        <f>SUM('lainat 2008-2012'!G159/'kokoelma 2008-2012'!G159)</f>
        <v>8.654320987654321</v>
      </c>
    </row>
    <row r="160" spans="1:7" ht="17.25" customHeight="1">
      <c r="A160" s="8" t="s">
        <v>14</v>
      </c>
      <c r="B160" s="8"/>
      <c r="C160" s="16">
        <f>SUM('lainat 2008-2012'!C160/'kokoelma 2008-2012'!C160)</f>
        <v>4.645833333333333</v>
      </c>
      <c r="D160" s="16">
        <f>SUM('lainat 2008-2012'!D160/'kokoelma 2008-2012'!D160)</f>
        <v>3.352272727272727</v>
      </c>
      <c r="E160" s="16">
        <f>SUM('lainat 2008-2012'!E160/'kokoelma 2008-2012'!E160)</f>
        <v>2.6654545454545455</v>
      </c>
      <c r="F160" s="16">
        <f>SUM('lainat 2008-2012'!F160/'kokoelma 2008-2012'!F160)</f>
        <v>3.477777777777778</v>
      </c>
      <c r="G160" s="16">
        <f>SUM('lainat 2008-2012'!G160/'kokoelma 2008-2012'!G160)</f>
        <v>3.4022140221402215</v>
      </c>
    </row>
    <row r="161" spans="1:7" ht="16.5">
      <c r="A161" s="4" t="s">
        <v>26</v>
      </c>
      <c r="B161" s="4"/>
      <c r="C161" s="33"/>
      <c r="D161" s="33"/>
      <c r="E161" s="33"/>
      <c r="F161" s="33"/>
      <c r="G161" s="33"/>
    </row>
    <row r="162" spans="1:7" ht="15" customHeight="1">
      <c r="A162" s="5" t="s">
        <v>24</v>
      </c>
      <c r="B162" s="5"/>
      <c r="C162" s="33">
        <f>SUM('lainat 2008-2012'!C162/'kokoelma 2008-2012'!C162)</f>
        <v>11.418604651162791</v>
      </c>
      <c r="D162" s="33">
        <f>SUM('lainat 2008-2012'!D162/'kokoelma 2008-2012'!D162)</f>
        <v>10.404255319148936</v>
      </c>
      <c r="E162" s="33">
        <f>SUM('lainat 2008-2012'!E162/'kokoelma 2008-2012'!E162)</f>
        <v>4.315789473684211</v>
      </c>
      <c r="F162" s="33" t="e">
        <f>SUM('lainat 2008-2012'!F162/'kokoelma 2008-2012'!F162)</f>
        <v>#DIV/0!</v>
      </c>
      <c r="G162" s="33" t="e">
        <f>SUM('lainat 2008-2012'!G162/'kokoelma 2008-2012'!G162)</f>
        <v>#DIV/0!</v>
      </c>
    </row>
    <row r="163" spans="1:7" ht="14.25">
      <c r="A163" s="8" t="s">
        <v>14</v>
      </c>
      <c r="B163" s="8"/>
      <c r="C163" s="16">
        <f>SUM('lainat 2008-2012'!C163/'kokoelma 2008-2012'!C163)</f>
        <v>11.418604651162791</v>
      </c>
      <c r="D163" s="16">
        <f>SUM('lainat 2008-2012'!D163/'kokoelma 2008-2012'!D163)</f>
        <v>10.404255319148936</v>
      </c>
      <c r="E163" s="16">
        <f>SUM('lainat 2008-2012'!E163/'kokoelma 2008-2012'!E163)</f>
        <v>4.315789473684211</v>
      </c>
      <c r="F163" s="16" t="e">
        <f>SUM('lainat 2008-2012'!F163/'kokoelma 2008-2012'!F163)</f>
        <v>#DIV/0!</v>
      </c>
      <c r="G163" s="16" t="e">
        <f>SUM('lainat 2008-2012'!G163/'kokoelma 2008-2012'!G163)</f>
        <v>#DIV/0!</v>
      </c>
    </row>
    <row r="164" spans="1:7" ht="19.5" customHeight="1">
      <c r="A164" s="8"/>
      <c r="B164" s="8"/>
      <c r="C164" s="33"/>
      <c r="D164" s="33"/>
      <c r="E164" s="33"/>
      <c r="F164" s="33"/>
      <c r="G164" s="33"/>
    </row>
    <row r="165" spans="1:7" ht="18">
      <c r="A165" s="12" t="s">
        <v>48</v>
      </c>
      <c r="B165" s="12"/>
      <c r="C165" s="28">
        <f>SUM('lainat 2008-2012'!C165/'kokoelma 2008-2012'!C165)</f>
        <v>3.6522046384136027</v>
      </c>
      <c r="D165" s="28">
        <f>SUM('lainat 2008-2012'!D165/'kokoelma 2008-2012'!D165)</f>
        <v>3.1042754311026735</v>
      </c>
      <c r="E165" s="28">
        <f>SUM('lainat 2008-2012'!E165/'kokoelma 2008-2012'!E165)</f>
        <v>2.504117139813672</v>
      </c>
      <c r="F165" s="28">
        <f>SUM('lainat 2008-2012'!F165/'kokoelma 2008-2012'!F165)</f>
        <v>2.113291758376131</v>
      </c>
      <c r="G165" s="28">
        <f>SUM('lainat 2008-2012'!G165/'kokoelma 2008-2012'!G165)</f>
        <v>1.8247080752151745</v>
      </c>
    </row>
    <row r="166" spans="1:7" ht="12.75">
      <c r="A166" t="s">
        <v>49</v>
      </c>
      <c r="C166" s="33">
        <f>SUM('lainat 2008-2012'!C166/'kokoelma 2008-2012'!C166)</f>
        <v>3.813151187228905</v>
      </c>
      <c r="D166" s="33">
        <f>SUM('lainat 2008-2012'!D166/'kokoelma 2008-2012'!D166)</f>
        <v>3.2208999322896363</v>
      </c>
      <c r="E166" s="33">
        <f>SUM('lainat 2008-2012'!E166/'kokoelma 2008-2012'!E166)</f>
        <v>2.620792780038931</v>
      </c>
      <c r="F166" s="33">
        <f>SUM('lainat 2008-2012'!F166/'kokoelma 2008-2012'!F166)</f>
        <v>2.207850276260739</v>
      </c>
      <c r="G166" s="33">
        <f>SUM('lainat 2008-2012'!G166/'kokoelma 2008-2012'!G166)</f>
        <v>1.9025150042869392</v>
      </c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1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1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1"/>
    </row>
    <row r="194" ht="12.75">
      <c r="C194" s="2"/>
    </row>
    <row r="195" ht="12.75">
      <c r="C195" s="2"/>
    </row>
    <row r="196" ht="12.75">
      <c r="C196" s="1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1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1"/>
    </row>
    <row r="226" ht="12.75">
      <c r="C226" s="2"/>
    </row>
    <row r="227" ht="12.75">
      <c r="C227" s="2"/>
    </row>
    <row r="228" ht="12.75">
      <c r="C228" s="1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1"/>
    </row>
    <row r="234" ht="12.75">
      <c r="C234" s="2"/>
    </row>
    <row r="235" ht="12.75">
      <c r="C235" s="2"/>
    </row>
    <row r="236" ht="12.75">
      <c r="C236" s="2"/>
    </row>
    <row r="237" ht="12.75">
      <c r="C237" s="1"/>
    </row>
    <row r="238" ht="12.75">
      <c r="C238" s="2"/>
    </row>
    <row r="239" ht="12.75">
      <c r="C239" s="2"/>
    </row>
    <row r="240" ht="12.75">
      <c r="C240" s="2"/>
    </row>
    <row r="241" ht="12.75">
      <c r="C241" s="1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1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1"/>
    </row>
    <row r="252" ht="12.75">
      <c r="C252" s="2"/>
    </row>
    <row r="253" ht="12.75">
      <c r="C253" s="2"/>
    </row>
    <row r="254" ht="12.75">
      <c r="C254" s="2"/>
    </row>
    <row r="255" ht="12.75">
      <c r="C255" s="1"/>
    </row>
    <row r="256" ht="12.75">
      <c r="C256" s="2"/>
    </row>
    <row r="257" ht="12.75">
      <c r="C257" s="2"/>
    </row>
    <row r="258" ht="12.75">
      <c r="C258" s="2"/>
    </row>
    <row r="259" ht="12.75">
      <c r="C259" s="1"/>
    </row>
    <row r="260" ht="12.75">
      <c r="C260" s="2"/>
    </row>
    <row r="261" ht="12.75">
      <c r="C261" s="2"/>
    </row>
    <row r="262" ht="12.75">
      <c r="C262" s="2"/>
    </row>
    <row r="263" ht="12.75">
      <c r="C263" s="1"/>
    </row>
    <row r="264" ht="12.75">
      <c r="C264" s="2"/>
    </row>
    <row r="265" ht="12.75">
      <c r="C265" s="2"/>
    </row>
    <row r="266" ht="12.75">
      <c r="C266" s="2"/>
    </row>
    <row r="267" ht="12.75">
      <c r="C267" s="1"/>
    </row>
    <row r="268" ht="12.75">
      <c r="C268" s="2"/>
    </row>
    <row r="269" ht="12.75">
      <c r="C269" s="2"/>
    </row>
    <row r="270" ht="12.75">
      <c r="C270" s="2"/>
    </row>
    <row r="271" ht="12.75">
      <c r="C271" s="1"/>
    </row>
    <row r="272" ht="12.75">
      <c r="C272" s="2"/>
    </row>
    <row r="273" ht="12.75">
      <c r="C273" s="2"/>
    </row>
    <row r="274" ht="12.75">
      <c r="C274" s="1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1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1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1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1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1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1"/>
    </row>
    <row r="366" ht="12.75">
      <c r="C366" s="2"/>
    </row>
    <row r="367" ht="12.75">
      <c r="C367" s="2"/>
    </row>
    <row r="368" ht="12.75">
      <c r="C368" s="1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1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1"/>
    </row>
    <row r="383" ht="12.75">
      <c r="C383" s="2"/>
    </row>
    <row r="384" ht="12.75">
      <c r="C384" s="2"/>
    </row>
    <row r="385" ht="12.75">
      <c r="C385" s="2"/>
    </row>
    <row r="386" ht="12.75">
      <c r="C386" s="1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1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1"/>
    </row>
    <row r="397" ht="12.75">
      <c r="C397" s="2"/>
    </row>
    <row r="398" ht="12.75">
      <c r="C398" s="2"/>
    </row>
    <row r="399" ht="12.75">
      <c r="C399" s="2"/>
    </row>
    <row r="400" ht="12.75">
      <c r="C400" s="1"/>
    </row>
    <row r="401" ht="12.75">
      <c r="C401" s="2"/>
    </row>
    <row r="402" ht="12.75">
      <c r="C402" s="2"/>
    </row>
    <row r="403" ht="12.75">
      <c r="C403" s="2"/>
    </row>
    <row r="404" ht="12.75">
      <c r="C404" s="1"/>
    </row>
    <row r="405" ht="12.75">
      <c r="C405" s="2"/>
    </row>
    <row r="406" ht="12.75">
      <c r="C406" s="2"/>
    </row>
    <row r="407" ht="12.75">
      <c r="C407" s="2"/>
    </row>
    <row r="408" ht="12.75">
      <c r="C408" s="1"/>
    </row>
    <row r="409" ht="12.75">
      <c r="C409" s="2"/>
    </row>
    <row r="410" ht="12.75">
      <c r="C410" s="2"/>
    </row>
    <row r="411" ht="12.75">
      <c r="C411" s="2"/>
    </row>
    <row r="412" ht="12.75">
      <c r="C412" s="1"/>
    </row>
    <row r="413" ht="12.75">
      <c r="C413" s="2"/>
    </row>
    <row r="414" ht="12.75">
      <c r="C414" s="2"/>
    </row>
    <row r="415" ht="12.75">
      <c r="C415" s="2"/>
    </row>
    <row r="416" ht="12.75">
      <c r="C416" s="1"/>
    </row>
    <row r="417" ht="12.75">
      <c r="C417" s="2"/>
    </row>
    <row r="418" ht="12.75">
      <c r="C418" s="2"/>
    </row>
    <row r="419" ht="12.75">
      <c r="C419" s="2"/>
    </row>
    <row r="420" ht="12.75">
      <c r="C420" s="1"/>
    </row>
    <row r="421" ht="12.75">
      <c r="C421" s="2"/>
    </row>
    <row r="422" ht="12.75">
      <c r="C422" s="2"/>
    </row>
    <row r="423" ht="12.75">
      <c r="C423" s="1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1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1"/>
    </row>
    <row r="453" ht="12.75">
      <c r="C453" s="2"/>
    </row>
    <row r="454" ht="12.75">
      <c r="C454" s="2"/>
    </row>
    <row r="455" ht="12.75">
      <c r="C455" s="2"/>
    </row>
    <row r="456" ht="12.75">
      <c r="C456" s="1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1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1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1"/>
    </row>
    <row r="505" ht="12.75">
      <c r="C505" s="2"/>
    </row>
    <row r="506" ht="12.75">
      <c r="C506" s="2"/>
    </row>
    <row r="507" ht="12.75">
      <c r="C507" s="1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1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1"/>
    </row>
    <row r="520" ht="12.75">
      <c r="C520" s="2"/>
    </row>
    <row r="521" ht="12.75">
      <c r="C521" s="2"/>
    </row>
    <row r="522" ht="12.75">
      <c r="C522" s="2"/>
    </row>
    <row r="523" ht="12.75">
      <c r="C523" s="1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1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1"/>
    </row>
    <row r="534" ht="12.75">
      <c r="C534" s="2"/>
    </row>
    <row r="535" ht="12.75">
      <c r="C535" s="2"/>
    </row>
    <row r="536" ht="12.75">
      <c r="C536" s="2"/>
    </row>
    <row r="537" ht="12.75">
      <c r="C537" s="1"/>
    </row>
    <row r="538" ht="12.75">
      <c r="C538" s="2"/>
    </row>
    <row r="539" ht="12.75">
      <c r="C539" s="2"/>
    </row>
    <row r="540" ht="12.75">
      <c r="C540" s="2"/>
    </row>
    <row r="541" ht="12.75">
      <c r="C541" s="1"/>
    </row>
    <row r="542" ht="12.75">
      <c r="C542" s="2"/>
    </row>
    <row r="543" ht="12.75">
      <c r="C543" s="2"/>
    </row>
    <row r="544" ht="12.75">
      <c r="C544" s="2"/>
    </row>
    <row r="545" ht="12.75">
      <c r="C545" s="1"/>
    </row>
    <row r="546" ht="12.75">
      <c r="C546" s="2"/>
    </row>
    <row r="547" ht="12.75">
      <c r="C547" s="2"/>
    </row>
    <row r="548" ht="12.75">
      <c r="C548" s="2"/>
    </row>
    <row r="549" ht="12.75">
      <c r="C549" s="1"/>
    </row>
    <row r="550" ht="12.75">
      <c r="C550" s="2"/>
    </row>
    <row r="551" ht="12.75">
      <c r="C551" s="2"/>
    </row>
    <row r="552" ht="12.75">
      <c r="C552" s="2"/>
    </row>
  </sheetData>
  <printOptions/>
  <pageMargins left="0" right="0" top="0" bottom="0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Karkkilan kokoelma (testi)</dc:title>
  <dc:subject/>
  <dc:creator>Crystal Decisions</dc:creator>
  <cp:keywords/>
  <dc:description>Powered by Crystal</dc:description>
  <cp:lastModifiedBy>eeva.nikander</cp:lastModifiedBy>
  <cp:lastPrinted>2013-01-02T12:52:48Z</cp:lastPrinted>
  <dcterms:created xsi:type="dcterms:W3CDTF">2013-01-02T11:00:33Z</dcterms:created>
  <dcterms:modified xsi:type="dcterms:W3CDTF">2013-01-09T12:04:30Z</dcterms:modified>
  <cp:category/>
  <cp:version/>
  <cp:contentType/>
  <cp:contentStatus/>
</cp:coreProperties>
</file>